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195" windowHeight="7935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<sst xmlns="http://schemas.openxmlformats.org/spreadsheetml/2006/main" count="861" uniqueCount="324">
  <si>
    <t>000</t>
  </si>
  <si>
    <t>1000000000</t>
  </si>
  <si>
    <t>0000</t>
  </si>
  <si>
    <t>1010000000</t>
  </si>
  <si>
    <t>1010200001</t>
  </si>
  <si>
    <t>110</t>
  </si>
  <si>
    <t>182</t>
  </si>
  <si>
    <t>1010201001</t>
  </si>
  <si>
    <t>1010202001</t>
  </si>
  <si>
    <t>1010203001</t>
  </si>
  <si>
    <t>1050000000</t>
  </si>
  <si>
    <t>1050100000</t>
  </si>
  <si>
    <t>1050101001</t>
  </si>
  <si>
    <t>1050102001</t>
  </si>
  <si>
    <t>1050200002</t>
  </si>
  <si>
    <t>1050300001</t>
  </si>
  <si>
    <t>1060000000</t>
  </si>
  <si>
    <t>1060201002</t>
  </si>
  <si>
    <t>1110000000</t>
  </si>
  <si>
    <t>1110500000</t>
  </si>
  <si>
    <t>1110501000</t>
  </si>
  <si>
    <t>120</t>
  </si>
  <si>
    <t>1110503000</t>
  </si>
  <si>
    <t>1110503505</t>
  </si>
  <si>
    <t>1120000000</t>
  </si>
  <si>
    <t>1120100001</t>
  </si>
  <si>
    <t>1130000000</t>
  </si>
  <si>
    <t>903</t>
  </si>
  <si>
    <t>130</t>
  </si>
  <si>
    <t>936</t>
  </si>
  <si>
    <t>1140000000</t>
  </si>
  <si>
    <t>1140200000</t>
  </si>
  <si>
    <t>410</t>
  </si>
  <si>
    <t>1140600000</t>
  </si>
  <si>
    <t>1140601000</t>
  </si>
  <si>
    <t>430</t>
  </si>
  <si>
    <t>1140602000</t>
  </si>
  <si>
    <t>1140602505</t>
  </si>
  <si>
    <t>1160000000</t>
  </si>
  <si>
    <t>140</t>
  </si>
  <si>
    <t>1170000000</t>
  </si>
  <si>
    <t>1170505005</t>
  </si>
  <si>
    <t>180</t>
  </si>
  <si>
    <t>912</t>
  </si>
  <si>
    <t>151</t>
  </si>
  <si>
    <t>2000000000</t>
  </si>
  <si>
    <t>2020000000</t>
  </si>
  <si>
    <t>943</t>
  </si>
  <si>
    <t xml:space="preserve">        Иные межбюджетные трансферты</t>
  </si>
  <si>
    <t xml:space="preserve">        ПРОЧИЕ БЕЗВОЗМЕЗДНЫЕ ПОСТУПЛЕНИЯ</t>
  </si>
  <si>
    <t>2070000000</t>
  </si>
  <si>
    <t>2070500005</t>
  </si>
  <si>
    <t>1060200002</t>
  </si>
  <si>
    <t>1140203005</t>
  </si>
  <si>
    <t>1080301001</t>
  </si>
  <si>
    <t>1080000000</t>
  </si>
  <si>
    <t>1080300000</t>
  </si>
  <si>
    <t>188</t>
  </si>
  <si>
    <t>1080714001</t>
  </si>
  <si>
    <t>1080700001</t>
  </si>
  <si>
    <t>440</t>
  </si>
  <si>
    <t>048</t>
  </si>
  <si>
    <t>1170105005</t>
  </si>
  <si>
    <t>1050101101</t>
  </si>
  <si>
    <t>1050101201</t>
  </si>
  <si>
    <t>1050102101</t>
  </si>
  <si>
    <t>1050102201</t>
  </si>
  <si>
    <t>1050201002</t>
  </si>
  <si>
    <t>1050202002</t>
  </si>
  <si>
    <t>1050301001</t>
  </si>
  <si>
    <t>1050302001</t>
  </si>
  <si>
    <t>2180000000</t>
  </si>
  <si>
    <t xml:space="preserve">                 Прочие безвозмездные поступления в бюджеты муниципальных районов</t>
  </si>
  <si>
    <t xml:space="preserve">            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</si>
  <si>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2190000000</t>
  </si>
  <si>
    <t>2190500005</t>
  </si>
  <si>
    <t>1130199505</t>
  </si>
  <si>
    <t>1130206505</t>
  </si>
  <si>
    <t>1130299505</t>
  </si>
  <si>
    <t>1130199000</t>
  </si>
  <si>
    <t>1130100000</t>
  </si>
  <si>
    <t>1130200000</t>
  </si>
  <si>
    <t>1130206000</t>
  </si>
  <si>
    <t>1130209000</t>
  </si>
  <si>
    <t>1120101001</t>
  </si>
  <si>
    <t>1120103001</t>
  </si>
  <si>
    <t>Сумма (тыс. руб.)</t>
  </si>
  <si>
    <t>1140205305</t>
  </si>
  <si>
    <t>1140601310</t>
  </si>
  <si>
    <t>1140205005</t>
  </si>
  <si>
    <t>1050400002</t>
  </si>
  <si>
    <t>1050402002</t>
  </si>
  <si>
    <t>2070503005</t>
  </si>
  <si>
    <t>2070501005</t>
  </si>
  <si>
    <t xml:space="preserve">   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</si>
  <si>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2040000000</t>
  </si>
  <si>
    <t>Прочие безвозмездные поступления от негосударственных организаций в бюджеты муниципальных районов</t>
  </si>
  <si>
    <t xml:space="preserve">2040509905 </t>
  </si>
  <si>
    <t>1030224001</t>
  </si>
  <si>
    <t>1030225001</t>
  </si>
  <si>
    <t>100</t>
  </si>
  <si>
    <t xml:space="preserve">                Безвозмездные поступления  от негосударственных организаций в бюджеты муниципальных районов</t>
  </si>
  <si>
    <t xml:space="preserve">        БЕЗВОЗМЕЗДНЫЕ ПОСТУПЛЕНИЯ ОТ НЕГОСУДАРСТВЕННЫХ ОРГАНИЗАЦИЙ</t>
  </si>
  <si>
    <t>1110507000</t>
  </si>
  <si>
    <t>1110507505</t>
  </si>
  <si>
    <t>1140205205</t>
  </si>
  <si>
    <t>2021000000</t>
  </si>
  <si>
    <t>2021500100</t>
  </si>
  <si>
    <t>2021500105</t>
  </si>
  <si>
    <t>2022000000</t>
  </si>
  <si>
    <t>2022021600</t>
  </si>
  <si>
    <t>2022021605</t>
  </si>
  <si>
    <t>2023000000</t>
  </si>
  <si>
    <t>2023511800</t>
  </si>
  <si>
    <t>2023511805</t>
  </si>
  <si>
    <t>2023002400</t>
  </si>
  <si>
    <t>2023002405</t>
  </si>
  <si>
    <t>2023002700</t>
  </si>
  <si>
    <t>2023002705</t>
  </si>
  <si>
    <t>2023002900</t>
  </si>
  <si>
    <t>2023002905</t>
  </si>
  <si>
    <t>2023508200</t>
  </si>
  <si>
    <t>2023508205</t>
  </si>
  <si>
    <t>2023999900</t>
  </si>
  <si>
    <t>2023999905</t>
  </si>
  <si>
    <t>2022999905</t>
  </si>
  <si>
    <t>2022999900</t>
  </si>
  <si>
    <t>Приложение 6</t>
  </si>
  <si>
    <t>2022555800</t>
  </si>
  <si>
    <t>2022555805</t>
  </si>
  <si>
    <t>2023512005</t>
  </si>
  <si>
    <t>2024001405</t>
  </si>
  <si>
    <t>2024001400</t>
  </si>
  <si>
    <t>2024999905</t>
  </si>
  <si>
    <t>2022551900</t>
  </si>
  <si>
    <t>2022551905</t>
  </si>
  <si>
    <t>1030226001</t>
  </si>
  <si>
    <t>1110501305</t>
  </si>
  <si>
    <t>1110502000</t>
  </si>
  <si>
    <t>1110502505</t>
  </si>
  <si>
    <t>1110904000</t>
  </si>
  <si>
    <t>1110904505</t>
  </si>
  <si>
    <t>2022509700</t>
  </si>
  <si>
    <t>2022509705</t>
  </si>
  <si>
    <t>2186001005</t>
  </si>
  <si>
    <t>2196001005</t>
  </si>
  <si>
    <t>2193512005</t>
  </si>
  <si>
    <t xml:space="preserve">  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</si>
  <si>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ДОХОДЫ БЮДЖЕТОВ БЮДЖЕТНОЙ СИСТЕМЫ РОССИЙСКОЙ ФЕДЕРАЦИИ ОТ ВОЗВРАТА БЮДЖЕТАМИ БЮДЖЕТНОЙ СИСТЕМЫ  РОССИЙСКОЙ ФЕДЕРАЦИИ ОСТАТКОВ СУБСИДИЙ, СУБВЕНЦИЙ И ИНЫХ МЕЖБЮДЖЕТНЫХ ТРАНСФЕРТОВ, ИМЕЮЩИХ ЦЕЛЕВОЕ НАЗНАЧЕНИЕ, ПРОШЛЫХ ЛЕТ</t>
  </si>
  <si>
    <t>2022546700</t>
  </si>
  <si>
    <t>2022546705</t>
  </si>
  <si>
    <t xml:space="preserve">              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</si>
  <si>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          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</si>
  <si>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1120104101</t>
  </si>
  <si>
    <t>2024999900</t>
  </si>
  <si>
    <t>2024900000</t>
  </si>
  <si>
    <t>2024900005</t>
  </si>
  <si>
    <t>2024000000</t>
  </si>
  <si>
    <t xml:space="preserve">           Прочие  межбюджетные трансферты, передаваемые бюджетам муниципальных районов</t>
  </si>
  <si>
    <t>150</t>
  </si>
  <si>
    <t>2022299905</t>
  </si>
  <si>
    <t>Наименование дохода</t>
  </si>
  <si>
    <t>Код  классификации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</si>
  <si>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</si>
  <si>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</si>
  <si>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</si>
  <si>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</si>
  <si>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</si>
  <si>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</si>
  <si>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</si>
  <si>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</si>
  <si>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</si>
  <si>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</si>
  <si>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</si>
  <si>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</si>
  <si>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</si>
  <si>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</si>
  <si>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</si>
  <si>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</si>
  <si>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</si>
  <si>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</si>
  <si>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</si>
  <si>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НАЛОГИ НА СОВОКУПНЫЙ ДОХОД</t>
  </si>
  <si>
    <t>Налог,  взимаемый  в связи с применением упрощенной  системой налогобложения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</si>
  <si>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</si>
  <si>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</si>
  <si>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</si>
  <si>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</si>
  <si>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</si>
  <si>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</si>
  <si>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</si>
  <si>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</si>
  <si>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</si>
  <si>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</si>
  <si>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</si>
  <si>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НАЛОГИ НА ИМУЩЕСТВО</t>
  </si>
  <si>
    <t xml:space="preserve">Налог на имущество организаций </t>
  </si>
  <si>
    <t>Налог на имущество организаций по имуществу, не входящему в Единую систему газоснабжения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</si>
  <si>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</si>
  <si>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</si>
  <si>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</si>
  <si>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</si>
  <si>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</si>
  <si>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</si>
  <si>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</si>
  <si>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</si>
  <si>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</si>
  <si>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</si>
  <si>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</si>
  <si>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</si>
  <si>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</si>
  <si>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</si>
  <si>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</si>
  <si>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</si>
  <si>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</si>
  <si>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</si>
  <si>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</si>
  <si>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</si>
  <si>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</si>
  <si>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</si>
  <si>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</si>
  <si>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</si>
  <si>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</si>
  <si>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</si>
  <si>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</si>
  <si>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</si>
  <si>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</si>
  <si>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 xml:space="preserve">Прочие доходы от компенсации затрат государства 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</si>
  <si>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</si>
  <si>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</si>
  <si>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</si>
  <si>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</si>
  <si>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</si>
  <si>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</si>
  <si>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</si>
  <si>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</si>
  <si>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</si>
  <si>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</si>
  <si>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
</t>
  </si>
  <si>
    <t>ШТРАФЫ, САНКЦИИ, ВОЗМЕЩЕНИЕ УЩЕРБА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</si>
  <si>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</si>
  <si>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1160106001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</si>
  <si>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</si>
  <si>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1160106301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</si>
  <si>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</si>
  <si>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</si>
  <si>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</si>
  <si>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</si>
  <si>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</si>
  <si>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</si>
  <si>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</si>
  <si>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</si>
  <si>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</si>
  <si>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</si>
  <si>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</si>
  <si>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</si>
  <si>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</si>
  <si>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</si>
  <si>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</si>
  <si>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обеспечение развития и укрепления материально-технической базы муниципальных домов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</si>
  <si>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</si>
  <si>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</si>
  <si>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</si>
  <si>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</si>
  <si>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2022555500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</si>
  <si>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</si>
  <si>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2022555505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</si>
  <si>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</si>
  <si>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</si>
  <si>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</si>
  <si>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</si>
  <si>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</si>
  <si>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</si>
  <si>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</si>
  <si>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</si>
  <si>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</si>
  <si>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</si>
  <si>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</si>
  <si>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</si>
  <si>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</si>
  <si>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</si>
  <si>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</si>
  <si>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субвенции </t>
  </si>
  <si>
    <t>Прочие субвенции бюджетам муниципальных районов</t>
  </si>
  <si>
    <t>ВСЕГО ДОХОДОВ</t>
  </si>
  <si>
    <t>Объем</t>
  </si>
  <si>
    <t xml:space="preserve">поступления налоговых и неналоговых доходов общей суммой, объем безвозмездных поступлений по подстатьям  классификации доходов бюджетов на 2020 год </t>
  </si>
  <si>
    <t>к решению Котельничской районной Думы "О бюджете Котельничского муниципального района на 2020 год и на плановый период 2021 и 2022 годов"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</si>
  <si>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учреждений)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</si>
  <si>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</si>
  <si>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</si>
  <si>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2023546905</t>
  </si>
  <si>
    <t>2023512000</t>
  </si>
  <si>
    <t>2023546900</t>
  </si>
  <si>
    <t>2022530400</t>
  </si>
  <si>
    <t>2022530405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</si>
  <si>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</si>
  <si>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</si>
  <si>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2024530305</t>
  </si>
  <si>
    <t>2024530300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</si>
  <si>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 классификации доходов бюджетов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</si>
  <si>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 классификации доходов бюджетов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</si>
  <si>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</si>
  <si>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</si>
  <si>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бюджетам, за счет средств резервного фонда Президента Российской Федерации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</si>
  <si>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</si>
  <si>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Прочие межбюджетные трансферты, передаваемые бюджетам</t>
  </si>
  <si>
    <t>Прочие  межбюджетные трансферты, передаваемые бюджетам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</si>
  <si>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</si>
  <si>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</si>
  <si>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</si>
  <si>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</si>
  <si>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</si>
  <si>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2183511805</t>
  </si>
  <si>
    <t>2193511805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</si>
  <si>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</si>
  <si>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Дотации бюджетам на поддержку мер по обеспечению сбалансированности бюджетов</t>
  </si>
  <si>
    <t>2021500200</t>
  </si>
  <si>
    <t>Дотации бюджетам муниципальных районов на поддержку мер по обеспечению сбалансированности бюджетов</t>
  </si>
  <si>
    <t>2021500205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</si>
  <si>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</si>
  <si>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2021585300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</si>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</sst>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"/>
    <numFmt numFmtId="179" formatCode="[$-FC19]d\ mmmm\ yyyy\ &quot;г.&quot;"/>
    <numFmt numFmtId="180" formatCode="0.0000"/>
    <numFmt numFmtId="181" formatCode="0.000"/>
    <numFmt numFmtId="182" formatCode="000000"/>
    <numFmt numFmtId="183" formatCode="0.000000"/>
    <numFmt numFmtId="184" formatCode="0.00000"/>
    <numFmt numFmtId="185" formatCode="#,##0.0000"/>
    <numFmt numFmtId="186" formatCode="#,##0.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TimesNewRomanPSMT"/>
      <family val="0"/>
    </font>
    <font>
      <sz val="12"/>
      <name val="Times New Roman"/>
      <family val="1"/>
    </font>
    <font>
      <sz val="12"/>
      <name val="TimesNewRomanPSMT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shrinkToFi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shrinkToFit="1"/>
    </xf>
    <xf numFmtId="49" fontId="6" fillId="0" borderId="11" xfId="0" applyNumberFormat="1" applyFont="1" applyFill="1" applyBorder="1" applyAlignment="1">
      <alignment horizontal="right" shrinkToFit="1"/>
    </xf>
    <xf numFmtId="49" fontId="6" fillId="0" borderId="12" xfId="0" applyNumberFormat="1" applyFont="1" applyFill="1" applyBorder="1" applyAlignment="1">
      <alignment horizontal="right" shrinkToFi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right" shrinkToFit="1"/>
    </xf>
    <xf numFmtId="49" fontId="8" fillId="0" borderId="12" xfId="0" applyNumberFormat="1" applyFont="1" applyFill="1" applyBorder="1" applyAlignment="1">
      <alignment horizontal="right" shrinkToFit="1"/>
    </xf>
    <xf numFmtId="49" fontId="8" fillId="0" borderId="13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182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/>
    </xf>
    <xf numFmtId="182" fontId="8" fillId="0" borderId="10" xfId="0" applyNumberFormat="1" applyFont="1" applyFill="1" applyBorder="1" applyAlignment="1">
      <alignment horizontal="left" wrapText="1"/>
    </xf>
    <xf numFmtId="182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shrinkToFit="1"/>
    </xf>
    <xf numFmtId="49" fontId="2" fillId="0" borderId="12" xfId="0" applyNumberFormat="1" applyFont="1" applyFill="1" applyBorder="1" applyAlignment="1">
      <alignment horizontal="right" shrinkToFit="1"/>
    </xf>
    <xf numFmtId="49" fontId="2" fillId="0" borderId="13" xfId="0" applyNumberFormat="1" applyFont="1" applyFill="1" applyBorder="1" applyAlignment="1">
      <alignment horizontal="right" shrinkToFi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2" fontId="2" fillId="0" borderId="10" xfId="0" applyNumberFormat="1" applyFont="1" applyFill="1" applyBorder="1" applyAlignment="1">
      <alignment horizontal="right" shrinkToFit="1"/>
    </xf>
    <xf numFmtId="2" fontId="6" fillId="0" borderId="10" xfId="0" applyNumberFormat="1" applyFont="1" applyFill="1" applyBorder="1" applyAlignment="1">
      <alignment horizontal="right" shrinkToFit="1"/>
    </xf>
    <xf numFmtId="2" fontId="2" fillId="0" borderId="10" xfId="0" applyNumberFormat="1" applyFont="1" applyFill="1" applyBorder="1" applyAlignment="1">
      <alignment horizontal="right"/>
    </xf>
    <xf numFmtId="11" fontId="51" fillId="0" borderId="14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view="pageBreakPreview" zoomScale="120" zoomScaleSheetLayoutView="120" zoomScalePageLayoutView="0" workbookViewId="0" topLeftCell="A1">
      <selection activeCell="F107" sqref="F107"/>
    </sheetView>
  </sheetViews>
  <sheetFormatPr defaultColWidth="9.00390625" defaultRowHeight="12.75" outlineLevelRow="6"/>
  <cols>
    <col min="1" max="1" width="64.375" style="1" customWidth="1"/>
    <col min="2" max="2" width="5.125" style="43" customWidth="1"/>
    <col min="3" max="3" width="13.00390625" style="43" customWidth="1"/>
    <col min="4" max="4" width="5.875" style="43" customWidth="1"/>
    <col min="5" max="5" width="4.875" style="43" customWidth="1"/>
    <col min="6" max="6" width="14.125" style="43" customWidth="1"/>
    <col min="7" max="16384" width="9.125" style="1" customWidth="1"/>
  </cols>
  <sheetData>
    <row r="1" spans="2:6" ht="15">
      <c r="B1" s="44" t="s">
        <v>127</v>
      </c>
      <c r="C1" s="44"/>
      <c r="D1" s="44"/>
      <c r="E1" s="44"/>
      <c r="F1" s="44"/>
    </row>
    <row r="2" spans="2:6" ht="63" customHeight="1">
      <c r="B2" s="51" t="s">
        <v>287</v>
      </c>
      <c r="C2" s="51"/>
      <c r="D2" s="51"/>
      <c r="E2" s="51"/>
      <c r="F2" s="51"/>
    </row>
    <row r="3" spans="1:6" ht="18.75">
      <c r="A3" s="52" t="s">
        <v>285</v>
      </c>
      <c r="B3" s="52"/>
      <c r="C3" s="52"/>
      <c r="D3" s="52"/>
      <c r="E3" s="52"/>
      <c r="F3" s="52"/>
    </row>
    <row r="4" spans="1:6" ht="38.25" customHeight="1">
      <c r="A4" s="53" t="s">
        <v>286</v>
      </c>
      <c r="B4" s="53"/>
      <c r="C4" s="53"/>
      <c r="D4" s="53"/>
      <c r="E4" s="53"/>
      <c r="F4" s="53"/>
    </row>
    <row r="5" spans="1:6" ht="18.75">
      <c r="A5" s="54"/>
      <c r="B5" s="54"/>
      <c r="C5" s="54"/>
      <c r="D5" s="54"/>
      <c r="E5" s="54"/>
      <c r="F5" s="54"/>
    </row>
    <row r="6" spans="1:6" ht="18" customHeight="1">
      <c r="A6" s="50" t="s">
        <v>161</v>
      </c>
      <c r="B6" s="56" t="s">
        <v>162</v>
      </c>
      <c r="C6" s="57"/>
      <c r="D6" s="57"/>
      <c r="E6" s="58"/>
      <c r="F6" s="50" t="s">
        <v>86</v>
      </c>
    </row>
    <row r="7" spans="1:6" ht="15" customHeight="1">
      <c r="A7" s="55"/>
      <c r="B7" s="59"/>
      <c r="C7" s="60"/>
      <c r="D7" s="60"/>
      <c r="E7" s="61"/>
      <c r="F7" s="50"/>
    </row>
    <row r="8" spans="1:6" ht="18" customHeight="1" outlineLevel="1">
      <c r="A8" s="9" t="s">
        <v>163</v>
      </c>
      <c r="B8" s="10" t="s">
        <v>0</v>
      </c>
      <c r="C8" s="11" t="s">
        <v>1</v>
      </c>
      <c r="D8" s="11" t="s">
        <v>2</v>
      </c>
      <c r="E8" s="12" t="s">
        <v>0</v>
      </c>
      <c r="F8" s="2">
        <v>63049.126</v>
      </c>
    </row>
    <row r="9" spans="1:6" ht="15.75" hidden="1" outlineLevel="2">
      <c r="A9" s="13" t="s">
        <v>164</v>
      </c>
      <c r="B9" s="10" t="s">
        <v>0</v>
      </c>
      <c r="C9" s="11" t="s">
        <v>3</v>
      </c>
      <c r="D9" s="11" t="s">
        <v>2</v>
      </c>
      <c r="E9" s="12" t="s">
        <v>0</v>
      </c>
      <c r="F9" s="4">
        <f>F10</f>
        <v>18695.6</v>
      </c>
    </row>
    <row r="10" spans="1:6" ht="15.75" hidden="1" outlineLevel="2">
      <c r="A10" s="13" t="s">
        <v>165</v>
      </c>
      <c r="B10" s="10" t="s">
        <v>0</v>
      </c>
      <c r="C10" s="11" t="s">
        <v>4</v>
      </c>
      <c r="D10" s="11" t="s">
        <v>2</v>
      </c>
      <c r="E10" s="12" t="s">
        <v>5</v>
      </c>
      <c r="F10" s="4">
        <f>F11+F12+F13</f>
        <v>18695.6</v>
      </c>
    </row>
    <row r="11" spans="1:6" ht="78" hidden="1" outlineLevel="6">
      <c r="A11" s="14" t="s">
        <v>166</v>
      </c>
      <c r="B11" s="10" t="s">
        <v>6</v>
      </c>
      <c r="C11" s="11" t="s">
        <v>7</v>
      </c>
      <c r="D11" s="11" t="s">
        <v>2</v>
      </c>
      <c r="E11" s="12" t="s">
        <v>5</v>
      </c>
      <c r="F11" s="7">
        <f>18930.9-307.9</f>
        <v>18623</v>
      </c>
    </row>
    <row r="12" spans="1:6" ht="105" hidden="1" outlineLevel="6">
      <c r="A12" s="14" t="s">
        <v>167</v>
      </c>
      <c r="B12" s="10" t="s">
        <v>6</v>
      </c>
      <c r="C12" s="11" t="s">
        <v>8</v>
      </c>
      <c r="D12" s="11" t="s">
        <v>2</v>
      </c>
      <c r="E12" s="12" t="s">
        <v>5</v>
      </c>
      <c r="F12" s="4">
        <v>23.5</v>
      </c>
    </row>
    <row r="13" spans="1:6" ht="45" hidden="1" outlineLevel="6">
      <c r="A13" s="14" t="s">
        <v>168</v>
      </c>
      <c r="B13" s="10" t="s">
        <v>6</v>
      </c>
      <c r="C13" s="11" t="s">
        <v>9</v>
      </c>
      <c r="D13" s="11" t="s">
        <v>2</v>
      </c>
      <c r="E13" s="12" t="s">
        <v>5</v>
      </c>
      <c r="F13" s="7">
        <v>49.1</v>
      </c>
    </row>
    <row r="14" spans="1:6" ht="30" hidden="1" outlineLevel="6">
      <c r="A14" s="14" t="s">
        <v>169</v>
      </c>
      <c r="B14" s="10" t="s">
        <v>0</v>
      </c>
      <c r="C14" s="15">
        <v>1030000000</v>
      </c>
      <c r="D14" s="11" t="s">
        <v>2</v>
      </c>
      <c r="E14" s="12" t="s">
        <v>0</v>
      </c>
      <c r="F14" s="7">
        <f>F15+F17+F19+F21</f>
        <v>5957.099999999999</v>
      </c>
    </row>
    <row r="15" spans="1:6" ht="60" hidden="1" outlineLevel="6">
      <c r="A15" s="14" t="s">
        <v>170</v>
      </c>
      <c r="B15" s="10" t="s">
        <v>100</v>
      </c>
      <c r="C15" s="16">
        <v>1030223001</v>
      </c>
      <c r="D15" s="11" t="s">
        <v>2</v>
      </c>
      <c r="E15" s="12" t="s">
        <v>5</v>
      </c>
      <c r="F15" s="7">
        <f>F16</f>
        <v>2729.8</v>
      </c>
    </row>
    <row r="16" spans="1:6" ht="105" hidden="1" outlineLevel="6">
      <c r="A16" s="14" t="s">
        <v>171</v>
      </c>
      <c r="B16" s="10" t="s">
        <v>100</v>
      </c>
      <c r="C16" s="11" t="s">
        <v>172</v>
      </c>
      <c r="D16" s="11" t="s">
        <v>2</v>
      </c>
      <c r="E16" s="12" t="s">
        <v>5</v>
      </c>
      <c r="F16" s="7">
        <v>2729.8</v>
      </c>
    </row>
    <row r="17" spans="1:6" ht="75" hidden="1" outlineLevel="6">
      <c r="A17" s="17" t="s">
        <v>173</v>
      </c>
      <c r="B17" s="10" t="s">
        <v>100</v>
      </c>
      <c r="C17" s="11" t="s">
        <v>98</v>
      </c>
      <c r="D17" s="11" t="s">
        <v>2</v>
      </c>
      <c r="E17" s="12" t="s">
        <v>5</v>
      </c>
      <c r="F17" s="7">
        <f>F18</f>
        <v>14.1</v>
      </c>
    </row>
    <row r="18" spans="1:6" ht="120" hidden="1" outlineLevel="6">
      <c r="A18" s="17" t="s">
        <v>174</v>
      </c>
      <c r="B18" s="10" t="s">
        <v>100</v>
      </c>
      <c r="C18" s="11" t="s">
        <v>175</v>
      </c>
      <c r="D18" s="11" t="s">
        <v>2</v>
      </c>
      <c r="E18" s="12" t="s">
        <v>5</v>
      </c>
      <c r="F18" s="7">
        <v>14.1</v>
      </c>
    </row>
    <row r="19" spans="1:6" ht="60" hidden="1" outlineLevel="6">
      <c r="A19" s="17" t="s">
        <v>176</v>
      </c>
      <c r="B19" s="10" t="s">
        <v>100</v>
      </c>
      <c r="C19" s="11" t="s">
        <v>99</v>
      </c>
      <c r="D19" s="11" t="s">
        <v>2</v>
      </c>
      <c r="E19" s="12" t="s">
        <v>5</v>
      </c>
      <c r="F19" s="7">
        <f>F20</f>
        <v>3565.5</v>
      </c>
    </row>
    <row r="20" spans="1:6" ht="105" hidden="1" outlineLevel="6">
      <c r="A20" s="17" t="s">
        <v>177</v>
      </c>
      <c r="B20" s="10" t="s">
        <v>100</v>
      </c>
      <c r="C20" s="11" t="s">
        <v>178</v>
      </c>
      <c r="D20" s="11" t="s">
        <v>2</v>
      </c>
      <c r="E20" s="12" t="s">
        <v>5</v>
      </c>
      <c r="F20" s="7">
        <v>3565.5</v>
      </c>
    </row>
    <row r="21" spans="1:6" ht="60" hidden="1" outlineLevel="6">
      <c r="A21" s="17" t="s">
        <v>179</v>
      </c>
      <c r="B21" s="10" t="s">
        <v>100</v>
      </c>
      <c r="C21" s="11" t="s">
        <v>136</v>
      </c>
      <c r="D21" s="11" t="s">
        <v>2</v>
      </c>
      <c r="E21" s="12" t="s">
        <v>5</v>
      </c>
      <c r="F21" s="7">
        <f>F22</f>
        <v>-352.3</v>
      </c>
    </row>
    <row r="22" spans="1:6" ht="105" hidden="1" outlineLevel="6">
      <c r="A22" s="17" t="s">
        <v>180</v>
      </c>
      <c r="B22" s="10" t="s">
        <v>100</v>
      </c>
      <c r="C22" s="11" t="s">
        <v>181</v>
      </c>
      <c r="D22" s="11" t="s">
        <v>2</v>
      </c>
      <c r="E22" s="12" t="s">
        <v>5</v>
      </c>
      <c r="F22" s="7">
        <v>-352.3</v>
      </c>
    </row>
    <row r="23" spans="1:6" ht="15.75" hidden="1" outlineLevel="2">
      <c r="A23" s="18" t="s">
        <v>182</v>
      </c>
      <c r="B23" s="10" t="s">
        <v>0</v>
      </c>
      <c r="C23" s="11" t="s">
        <v>10</v>
      </c>
      <c r="D23" s="11" t="s">
        <v>2</v>
      </c>
      <c r="E23" s="12" t="s">
        <v>0</v>
      </c>
      <c r="F23" s="4">
        <f>F24+F31+F34+F37</f>
        <v>19274.8</v>
      </c>
    </row>
    <row r="24" spans="1:6" ht="30" hidden="1" outlineLevel="2">
      <c r="A24" s="13" t="s">
        <v>183</v>
      </c>
      <c r="B24" s="10" t="s">
        <v>0</v>
      </c>
      <c r="C24" s="11" t="s">
        <v>11</v>
      </c>
      <c r="D24" s="11" t="s">
        <v>2</v>
      </c>
      <c r="E24" s="12" t="s">
        <v>5</v>
      </c>
      <c r="F24" s="4">
        <v>17438</v>
      </c>
    </row>
    <row r="25" spans="1:6" ht="30" hidden="1" outlineLevel="2">
      <c r="A25" s="13" t="s">
        <v>184</v>
      </c>
      <c r="B25" s="10" t="s">
        <v>0</v>
      </c>
      <c r="C25" s="11" t="s">
        <v>12</v>
      </c>
      <c r="D25" s="11" t="s">
        <v>2</v>
      </c>
      <c r="E25" s="12" t="s">
        <v>5</v>
      </c>
      <c r="F25" s="7">
        <f>F26+F27</f>
        <v>10463</v>
      </c>
    </row>
    <row r="26" spans="1:6" ht="30" hidden="1" outlineLevel="2">
      <c r="A26" s="13" t="s">
        <v>185</v>
      </c>
      <c r="B26" s="10" t="s">
        <v>6</v>
      </c>
      <c r="C26" s="11" t="s">
        <v>63</v>
      </c>
      <c r="D26" s="11" t="s">
        <v>2</v>
      </c>
      <c r="E26" s="12" t="s">
        <v>5</v>
      </c>
      <c r="F26" s="7">
        <v>10463</v>
      </c>
    </row>
    <row r="27" spans="1:6" ht="45" hidden="1" outlineLevel="2">
      <c r="A27" s="13" t="s">
        <v>186</v>
      </c>
      <c r="B27" s="10" t="s">
        <v>6</v>
      </c>
      <c r="C27" s="11" t="s">
        <v>64</v>
      </c>
      <c r="D27" s="11" t="s">
        <v>2</v>
      </c>
      <c r="E27" s="12" t="s">
        <v>5</v>
      </c>
      <c r="F27" s="7">
        <v>0</v>
      </c>
    </row>
    <row r="28" spans="1:6" ht="45" hidden="1" outlineLevel="2">
      <c r="A28" s="13" t="s">
        <v>187</v>
      </c>
      <c r="B28" s="10" t="s">
        <v>0</v>
      </c>
      <c r="C28" s="11" t="s">
        <v>13</v>
      </c>
      <c r="D28" s="11" t="s">
        <v>2</v>
      </c>
      <c r="E28" s="12" t="s">
        <v>5</v>
      </c>
      <c r="F28" s="7">
        <f>F29+F30</f>
        <v>6975</v>
      </c>
    </row>
    <row r="29" spans="1:6" ht="45" hidden="1" outlineLevel="2">
      <c r="A29" s="13" t="s">
        <v>187</v>
      </c>
      <c r="B29" s="10" t="s">
        <v>6</v>
      </c>
      <c r="C29" s="11" t="s">
        <v>65</v>
      </c>
      <c r="D29" s="11" t="s">
        <v>2</v>
      </c>
      <c r="E29" s="12" t="s">
        <v>5</v>
      </c>
      <c r="F29" s="7">
        <v>6975</v>
      </c>
    </row>
    <row r="30" spans="1:6" ht="45" hidden="1" outlineLevel="2">
      <c r="A30" s="13" t="s">
        <v>188</v>
      </c>
      <c r="B30" s="10" t="s">
        <v>6</v>
      </c>
      <c r="C30" s="11" t="s">
        <v>66</v>
      </c>
      <c r="D30" s="11" t="s">
        <v>2</v>
      </c>
      <c r="E30" s="12" t="s">
        <v>5</v>
      </c>
      <c r="F30" s="7">
        <v>0</v>
      </c>
    </row>
    <row r="31" spans="1:6" ht="30" hidden="1" outlineLevel="6">
      <c r="A31" s="13" t="s">
        <v>189</v>
      </c>
      <c r="B31" s="10" t="s">
        <v>0</v>
      </c>
      <c r="C31" s="11" t="s">
        <v>14</v>
      </c>
      <c r="D31" s="11" t="s">
        <v>2</v>
      </c>
      <c r="E31" s="12" t="s">
        <v>5</v>
      </c>
      <c r="F31" s="7">
        <f>F32+F33</f>
        <v>1430</v>
      </c>
    </row>
    <row r="32" spans="1:6" ht="30" hidden="1" outlineLevel="6">
      <c r="A32" s="13" t="s">
        <v>189</v>
      </c>
      <c r="B32" s="10" t="s">
        <v>6</v>
      </c>
      <c r="C32" s="11" t="s">
        <v>67</v>
      </c>
      <c r="D32" s="11" t="s">
        <v>2</v>
      </c>
      <c r="E32" s="12" t="s">
        <v>5</v>
      </c>
      <c r="F32" s="7">
        <v>1430</v>
      </c>
    </row>
    <row r="33" spans="1:6" ht="45" hidden="1" outlineLevel="6">
      <c r="A33" s="13" t="s">
        <v>190</v>
      </c>
      <c r="B33" s="10" t="s">
        <v>6</v>
      </c>
      <c r="C33" s="11" t="s">
        <v>68</v>
      </c>
      <c r="D33" s="11" t="s">
        <v>2</v>
      </c>
      <c r="E33" s="12" t="s">
        <v>5</v>
      </c>
      <c r="F33" s="7">
        <v>0</v>
      </c>
    </row>
    <row r="34" spans="1:6" ht="15.75" hidden="1" outlineLevel="6">
      <c r="A34" s="13" t="s">
        <v>191</v>
      </c>
      <c r="B34" s="10" t="s">
        <v>0</v>
      </c>
      <c r="C34" s="11" t="s">
        <v>15</v>
      </c>
      <c r="D34" s="11" t="s">
        <v>2</v>
      </c>
      <c r="E34" s="12" t="s">
        <v>5</v>
      </c>
      <c r="F34" s="7">
        <f>F35+F36</f>
        <v>162.8</v>
      </c>
    </row>
    <row r="35" spans="1:6" ht="15.75" hidden="1" outlineLevel="6">
      <c r="A35" s="13" t="s">
        <v>191</v>
      </c>
      <c r="B35" s="10" t="s">
        <v>6</v>
      </c>
      <c r="C35" s="11" t="s">
        <v>69</v>
      </c>
      <c r="D35" s="11" t="s">
        <v>2</v>
      </c>
      <c r="E35" s="12" t="s">
        <v>5</v>
      </c>
      <c r="F35" s="7">
        <v>162.8</v>
      </c>
    </row>
    <row r="36" spans="1:6" ht="30" hidden="1" outlineLevel="6">
      <c r="A36" s="13" t="s">
        <v>192</v>
      </c>
      <c r="B36" s="10" t="s">
        <v>6</v>
      </c>
      <c r="C36" s="11" t="s">
        <v>70</v>
      </c>
      <c r="D36" s="11" t="s">
        <v>2</v>
      </c>
      <c r="E36" s="12" t="s">
        <v>5</v>
      </c>
      <c r="F36" s="7">
        <v>0</v>
      </c>
    </row>
    <row r="37" spans="1:6" ht="30" hidden="1" outlineLevel="6">
      <c r="A37" s="14" t="s">
        <v>193</v>
      </c>
      <c r="B37" s="10" t="s">
        <v>0</v>
      </c>
      <c r="C37" s="11" t="s">
        <v>90</v>
      </c>
      <c r="D37" s="11" t="s">
        <v>2</v>
      </c>
      <c r="E37" s="12" t="s">
        <v>5</v>
      </c>
      <c r="F37" s="7">
        <f>F38</f>
        <v>244</v>
      </c>
    </row>
    <row r="38" spans="1:6" ht="30" hidden="1" outlineLevel="6">
      <c r="A38" s="14" t="s">
        <v>194</v>
      </c>
      <c r="B38" s="10" t="s">
        <v>6</v>
      </c>
      <c r="C38" s="11" t="s">
        <v>91</v>
      </c>
      <c r="D38" s="11" t="s">
        <v>2</v>
      </c>
      <c r="E38" s="12" t="s">
        <v>5</v>
      </c>
      <c r="F38" s="7">
        <v>244</v>
      </c>
    </row>
    <row r="39" spans="1:6" ht="15.75" hidden="1" outlineLevel="2">
      <c r="A39" s="13" t="s">
        <v>195</v>
      </c>
      <c r="B39" s="10" t="s">
        <v>0</v>
      </c>
      <c r="C39" s="11" t="s">
        <v>16</v>
      </c>
      <c r="D39" s="11" t="s">
        <v>2</v>
      </c>
      <c r="E39" s="12" t="s">
        <v>0</v>
      </c>
      <c r="F39" s="4">
        <f>F41</f>
        <v>6589</v>
      </c>
    </row>
    <row r="40" spans="1:6" ht="15.75" hidden="1" outlineLevel="2">
      <c r="A40" s="13" t="s">
        <v>196</v>
      </c>
      <c r="B40" s="10" t="s">
        <v>0</v>
      </c>
      <c r="C40" s="11" t="s">
        <v>52</v>
      </c>
      <c r="D40" s="11" t="s">
        <v>2</v>
      </c>
      <c r="E40" s="12" t="s">
        <v>5</v>
      </c>
      <c r="F40" s="4">
        <f>F41</f>
        <v>6589</v>
      </c>
    </row>
    <row r="41" spans="1:6" ht="30" hidden="1" outlineLevel="6">
      <c r="A41" s="13" t="s">
        <v>197</v>
      </c>
      <c r="B41" s="10" t="s">
        <v>6</v>
      </c>
      <c r="C41" s="11" t="s">
        <v>17</v>
      </c>
      <c r="D41" s="11" t="s">
        <v>2</v>
      </c>
      <c r="E41" s="12" t="s">
        <v>5</v>
      </c>
      <c r="F41" s="7">
        <v>6589</v>
      </c>
    </row>
    <row r="42" spans="1:6" ht="15.75" hidden="1" outlineLevel="6">
      <c r="A42" s="13" t="s">
        <v>198</v>
      </c>
      <c r="B42" s="10" t="s">
        <v>0</v>
      </c>
      <c r="C42" s="11" t="s">
        <v>55</v>
      </c>
      <c r="D42" s="11" t="s">
        <v>2</v>
      </c>
      <c r="E42" s="12" t="s">
        <v>0</v>
      </c>
      <c r="F42" s="4">
        <f>F43+F45</f>
        <v>0</v>
      </c>
    </row>
    <row r="43" spans="1:6" ht="30" hidden="1" outlineLevel="6">
      <c r="A43" s="14" t="s">
        <v>199</v>
      </c>
      <c r="B43" s="10" t="s">
        <v>0</v>
      </c>
      <c r="C43" s="11" t="s">
        <v>56</v>
      </c>
      <c r="D43" s="11" t="s">
        <v>2</v>
      </c>
      <c r="E43" s="12" t="s">
        <v>5</v>
      </c>
      <c r="F43" s="4">
        <f>F44</f>
        <v>0</v>
      </c>
    </row>
    <row r="44" spans="1:6" ht="45" hidden="1" outlineLevel="6">
      <c r="A44" s="14" t="s">
        <v>200</v>
      </c>
      <c r="B44" s="10" t="s">
        <v>6</v>
      </c>
      <c r="C44" s="11" t="s">
        <v>54</v>
      </c>
      <c r="D44" s="11" t="s">
        <v>2</v>
      </c>
      <c r="E44" s="12" t="s">
        <v>5</v>
      </c>
      <c r="F44" s="7"/>
    </row>
    <row r="45" spans="1:6" ht="30" hidden="1" outlineLevel="6">
      <c r="A45" s="14" t="s">
        <v>201</v>
      </c>
      <c r="B45" s="10" t="s">
        <v>0</v>
      </c>
      <c r="C45" s="11" t="s">
        <v>59</v>
      </c>
      <c r="D45" s="11" t="s">
        <v>2</v>
      </c>
      <c r="E45" s="12" t="s">
        <v>5</v>
      </c>
      <c r="F45" s="19">
        <f>F46</f>
        <v>0</v>
      </c>
    </row>
    <row r="46" spans="1:6" ht="90" hidden="1" outlineLevel="6">
      <c r="A46" s="14" t="s">
        <v>202</v>
      </c>
      <c r="B46" s="10" t="s">
        <v>57</v>
      </c>
      <c r="C46" s="11" t="s">
        <v>58</v>
      </c>
      <c r="D46" s="11" t="s">
        <v>2</v>
      </c>
      <c r="E46" s="12" t="s">
        <v>5</v>
      </c>
      <c r="F46" s="7"/>
    </row>
    <row r="47" spans="1:6" ht="45" hidden="1" outlineLevel="2">
      <c r="A47" s="13" t="s">
        <v>203</v>
      </c>
      <c r="B47" s="10" t="s">
        <v>0</v>
      </c>
      <c r="C47" s="11" t="s">
        <v>18</v>
      </c>
      <c r="D47" s="11" t="s">
        <v>2</v>
      </c>
      <c r="E47" s="12" t="s">
        <v>0</v>
      </c>
      <c r="F47" s="4">
        <f>F48+F57</f>
        <v>2815</v>
      </c>
    </row>
    <row r="48" spans="1:6" ht="75" hidden="1" outlineLevel="3">
      <c r="A48" s="13" t="s">
        <v>204</v>
      </c>
      <c r="B48" s="10" t="s">
        <v>0</v>
      </c>
      <c r="C48" s="11" t="s">
        <v>19</v>
      </c>
      <c r="D48" s="11" t="s">
        <v>2</v>
      </c>
      <c r="E48" s="12" t="s">
        <v>0</v>
      </c>
      <c r="F48" s="4">
        <f>F49+F51+F53+F55</f>
        <v>2808.2</v>
      </c>
    </row>
    <row r="49" spans="1:6" ht="60" hidden="1" outlineLevel="4">
      <c r="A49" s="13" t="s">
        <v>205</v>
      </c>
      <c r="B49" s="10" t="s">
        <v>0</v>
      </c>
      <c r="C49" s="11" t="s">
        <v>20</v>
      </c>
      <c r="D49" s="11" t="s">
        <v>2</v>
      </c>
      <c r="E49" s="12" t="s">
        <v>0</v>
      </c>
      <c r="F49" s="4">
        <f>F50</f>
        <v>1929.7</v>
      </c>
    </row>
    <row r="50" spans="1:6" ht="75" hidden="1" outlineLevel="6">
      <c r="A50" s="13" t="s">
        <v>206</v>
      </c>
      <c r="B50" s="10" t="s">
        <v>29</v>
      </c>
      <c r="C50" s="11" t="s">
        <v>137</v>
      </c>
      <c r="D50" s="11" t="s">
        <v>2</v>
      </c>
      <c r="E50" s="12" t="s">
        <v>21</v>
      </c>
      <c r="F50" s="7">
        <v>1929.7</v>
      </c>
    </row>
    <row r="51" spans="1:6" ht="75" hidden="1" outlineLevel="6">
      <c r="A51" s="20" t="s">
        <v>207</v>
      </c>
      <c r="B51" s="10" t="s">
        <v>0</v>
      </c>
      <c r="C51" s="11" t="s">
        <v>138</v>
      </c>
      <c r="D51" s="11" t="s">
        <v>2</v>
      </c>
      <c r="E51" s="12" t="s">
        <v>0</v>
      </c>
      <c r="F51" s="7">
        <f>F52</f>
        <v>0</v>
      </c>
    </row>
    <row r="52" spans="1:6" ht="75" hidden="1" outlineLevel="6">
      <c r="A52" s="20" t="s">
        <v>208</v>
      </c>
      <c r="B52" s="10" t="s">
        <v>29</v>
      </c>
      <c r="C52" s="11" t="s">
        <v>139</v>
      </c>
      <c r="D52" s="11" t="s">
        <v>2</v>
      </c>
      <c r="E52" s="12" t="s">
        <v>21</v>
      </c>
      <c r="F52" s="7">
        <v>0</v>
      </c>
    </row>
    <row r="53" spans="1:6" ht="75" hidden="1" outlineLevel="4">
      <c r="A53" s="13" t="s">
        <v>209</v>
      </c>
      <c r="B53" s="10" t="s">
        <v>0</v>
      </c>
      <c r="C53" s="11" t="s">
        <v>22</v>
      </c>
      <c r="D53" s="11" t="s">
        <v>2</v>
      </c>
      <c r="E53" s="12" t="s">
        <v>0</v>
      </c>
      <c r="F53" s="7">
        <f>F54</f>
        <v>410.9</v>
      </c>
    </row>
    <row r="54" spans="1:6" ht="60" hidden="1" outlineLevel="6">
      <c r="A54" s="13" t="s">
        <v>210</v>
      </c>
      <c r="B54" s="10" t="s">
        <v>29</v>
      </c>
      <c r="C54" s="11" t="s">
        <v>23</v>
      </c>
      <c r="D54" s="11" t="s">
        <v>2</v>
      </c>
      <c r="E54" s="12" t="s">
        <v>21</v>
      </c>
      <c r="F54" s="7">
        <v>410.9</v>
      </c>
    </row>
    <row r="55" spans="1:6" ht="45" hidden="1" outlineLevel="3">
      <c r="A55" s="13" t="s">
        <v>211</v>
      </c>
      <c r="B55" s="10" t="s">
        <v>0</v>
      </c>
      <c r="C55" s="11" t="s">
        <v>103</v>
      </c>
      <c r="D55" s="11" t="s">
        <v>2</v>
      </c>
      <c r="E55" s="12" t="s">
        <v>21</v>
      </c>
      <c r="F55" s="4">
        <f>F56</f>
        <v>467.6</v>
      </c>
    </row>
    <row r="56" spans="1:6" ht="30" hidden="1" outlineLevel="4">
      <c r="A56" s="13" t="s">
        <v>212</v>
      </c>
      <c r="B56" s="10" t="s">
        <v>29</v>
      </c>
      <c r="C56" s="11" t="s">
        <v>104</v>
      </c>
      <c r="D56" s="11" t="s">
        <v>2</v>
      </c>
      <c r="E56" s="12" t="s">
        <v>21</v>
      </c>
      <c r="F56" s="4">
        <v>467.6</v>
      </c>
    </row>
    <row r="57" spans="1:6" ht="75" hidden="1" outlineLevel="4">
      <c r="A57" s="21" t="s">
        <v>213</v>
      </c>
      <c r="B57" s="10" t="s">
        <v>0</v>
      </c>
      <c r="C57" s="11" t="s">
        <v>140</v>
      </c>
      <c r="D57" s="11" t="s">
        <v>2</v>
      </c>
      <c r="E57" s="12" t="s">
        <v>21</v>
      </c>
      <c r="F57" s="4">
        <f>F58</f>
        <v>6.8</v>
      </c>
    </row>
    <row r="58" spans="1:6" ht="75" hidden="1" outlineLevel="4">
      <c r="A58" s="21" t="s">
        <v>214</v>
      </c>
      <c r="B58" s="10" t="s">
        <v>29</v>
      </c>
      <c r="C58" s="11" t="s">
        <v>141</v>
      </c>
      <c r="D58" s="11" t="s">
        <v>2</v>
      </c>
      <c r="E58" s="12" t="s">
        <v>21</v>
      </c>
      <c r="F58" s="4">
        <v>6.8</v>
      </c>
    </row>
    <row r="59" spans="1:6" ht="30" hidden="1" outlineLevel="2">
      <c r="A59" s="14" t="s">
        <v>215</v>
      </c>
      <c r="B59" s="10" t="s">
        <v>0</v>
      </c>
      <c r="C59" s="11" t="s">
        <v>24</v>
      </c>
      <c r="D59" s="11" t="s">
        <v>2</v>
      </c>
      <c r="E59" s="12" t="s">
        <v>0</v>
      </c>
      <c r="F59" s="4">
        <f>F60</f>
        <v>160.3</v>
      </c>
    </row>
    <row r="60" spans="1:6" ht="15.75" hidden="1" outlineLevel="2">
      <c r="A60" s="22" t="s">
        <v>216</v>
      </c>
      <c r="B60" s="10" t="s">
        <v>0</v>
      </c>
      <c r="C60" s="11" t="s">
        <v>25</v>
      </c>
      <c r="D60" s="11" t="s">
        <v>2</v>
      </c>
      <c r="E60" s="12" t="s">
        <v>21</v>
      </c>
      <c r="F60" s="4">
        <f>F61+F62+F63</f>
        <v>160.3</v>
      </c>
    </row>
    <row r="61" spans="1:6" ht="30" hidden="1" outlineLevel="2">
      <c r="A61" s="14" t="s">
        <v>217</v>
      </c>
      <c r="B61" s="10" t="s">
        <v>61</v>
      </c>
      <c r="C61" s="11" t="s">
        <v>84</v>
      </c>
      <c r="D61" s="11" t="s">
        <v>2</v>
      </c>
      <c r="E61" s="12" t="s">
        <v>21</v>
      </c>
      <c r="F61" s="4">
        <v>120.5</v>
      </c>
    </row>
    <row r="62" spans="1:6" ht="15.75" hidden="1" outlineLevel="2">
      <c r="A62" s="14" t="s">
        <v>218</v>
      </c>
      <c r="B62" s="10" t="s">
        <v>61</v>
      </c>
      <c r="C62" s="11" t="s">
        <v>85</v>
      </c>
      <c r="D62" s="11" t="s">
        <v>2</v>
      </c>
      <c r="E62" s="12" t="s">
        <v>21</v>
      </c>
      <c r="F62" s="4">
        <v>39.8</v>
      </c>
    </row>
    <row r="63" spans="1:6" ht="15.75" hidden="1" outlineLevel="6">
      <c r="A63" s="23" t="s">
        <v>219</v>
      </c>
      <c r="B63" s="10" t="s">
        <v>61</v>
      </c>
      <c r="C63" s="11" t="s">
        <v>153</v>
      </c>
      <c r="D63" s="11" t="s">
        <v>2</v>
      </c>
      <c r="E63" s="12" t="s">
        <v>21</v>
      </c>
      <c r="F63" s="7">
        <v>0</v>
      </c>
    </row>
    <row r="64" spans="1:6" ht="30" hidden="1" outlineLevel="2">
      <c r="A64" s="13" t="s">
        <v>220</v>
      </c>
      <c r="B64" s="10" t="s">
        <v>0</v>
      </c>
      <c r="C64" s="11" t="s">
        <v>26</v>
      </c>
      <c r="D64" s="11" t="s">
        <v>2</v>
      </c>
      <c r="E64" s="12" t="s">
        <v>0</v>
      </c>
      <c r="F64" s="4">
        <f>F65+F69</f>
        <v>9908.4</v>
      </c>
    </row>
    <row r="65" spans="1:6" ht="15.75" hidden="1" outlineLevel="2">
      <c r="A65" s="22" t="s">
        <v>221</v>
      </c>
      <c r="B65" s="10" t="s">
        <v>0</v>
      </c>
      <c r="C65" s="11" t="s">
        <v>80</v>
      </c>
      <c r="D65" s="11" t="s">
        <v>2</v>
      </c>
      <c r="E65" s="12" t="s">
        <v>0</v>
      </c>
      <c r="F65" s="4">
        <f>F66</f>
        <v>9624</v>
      </c>
    </row>
    <row r="66" spans="1:6" ht="15.75" hidden="1" outlineLevel="3">
      <c r="A66" s="13" t="s">
        <v>222</v>
      </c>
      <c r="B66" s="10" t="s">
        <v>0</v>
      </c>
      <c r="C66" s="11" t="s">
        <v>79</v>
      </c>
      <c r="D66" s="11" t="s">
        <v>2</v>
      </c>
      <c r="E66" s="12" t="s">
        <v>0</v>
      </c>
      <c r="F66" s="4">
        <f>F67+F68</f>
        <v>9624</v>
      </c>
    </row>
    <row r="67" spans="1:6" ht="30" hidden="1" outlineLevel="6">
      <c r="A67" s="13" t="s">
        <v>223</v>
      </c>
      <c r="B67" s="10" t="s">
        <v>27</v>
      </c>
      <c r="C67" s="11" t="s">
        <v>76</v>
      </c>
      <c r="D67" s="11" t="s">
        <v>2</v>
      </c>
      <c r="E67" s="12" t="s">
        <v>28</v>
      </c>
      <c r="F67" s="7">
        <f>9500-1540</f>
        <v>7960</v>
      </c>
    </row>
    <row r="68" spans="1:6" ht="30" hidden="1" outlineLevel="6">
      <c r="A68" s="13" t="s">
        <v>223</v>
      </c>
      <c r="B68" s="10" t="s">
        <v>29</v>
      </c>
      <c r="C68" s="11" t="s">
        <v>76</v>
      </c>
      <c r="D68" s="11" t="s">
        <v>2</v>
      </c>
      <c r="E68" s="12" t="s">
        <v>28</v>
      </c>
      <c r="F68" s="7">
        <f>2726.2-1062.2</f>
        <v>1663.9999999999998</v>
      </c>
    </row>
    <row r="69" spans="1:6" ht="15.75" hidden="1" outlineLevel="6">
      <c r="A69" s="22" t="s">
        <v>224</v>
      </c>
      <c r="B69" s="10" t="s">
        <v>0</v>
      </c>
      <c r="C69" s="11" t="s">
        <v>81</v>
      </c>
      <c r="D69" s="11" t="s">
        <v>2</v>
      </c>
      <c r="E69" s="12" t="s">
        <v>0</v>
      </c>
      <c r="F69" s="7">
        <f>F70+F73</f>
        <v>284.4</v>
      </c>
    </row>
    <row r="70" spans="1:6" ht="30" hidden="1" outlineLevel="6">
      <c r="A70" s="14" t="s">
        <v>225</v>
      </c>
      <c r="B70" s="10" t="s">
        <v>0</v>
      </c>
      <c r="C70" s="11" t="s">
        <v>82</v>
      </c>
      <c r="D70" s="11" t="s">
        <v>2</v>
      </c>
      <c r="E70" s="12" t="s">
        <v>0</v>
      </c>
      <c r="F70" s="7">
        <f>F71+F72</f>
        <v>159</v>
      </c>
    </row>
    <row r="71" spans="1:6" ht="30" hidden="1" outlineLevel="6">
      <c r="A71" s="13" t="s">
        <v>226</v>
      </c>
      <c r="B71" s="10" t="s">
        <v>27</v>
      </c>
      <c r="C71" s="11" t="s">
        <v>77</v>
      </c>
      <c r="D71" s="11" t="s">
        <v>2</v>
      </c>
      <c r="E71" s="12" t="s">
        <v>28</v>
      </c>
      <c r="F71" s="7"/>
    </row>
    <row r="72" spans="1:6" ht="30" hidden="1" outlineLevel="6">
      <c r="A72" s="13" t="s">
        <v>226</v>
      </c>
      <c r="B72" s="10" t="s">
        <v>29</v>
      </c>
      <c r="C72" s="11" t="s">
        <v>77</v>
      </c>
      <c r="D72" s="11" t="s">
        <v>2</v>
      </c>
      <c r="E72" s="12" t="s">
        <v>28</v>
      </c>
      <c r="F72" s="7">
        <v>159</v>
      </c>
    </row>
    <row r="73" spans="1:6" ht="15.75" hidden="1" outlineLevel="6">
      <c r="A73" s="22" t="s">
        <v>227</v>
      </c>
      <c r="B73" s="10" t="s">
        <v>0</v>
      </c>
      <c r="C73" s="11" t="s">
        <v>83</v>
      </c>
      <c r="D73" s="11" t="s">
        <v>2</v>
      </c>
      <c r="E73" s="12" t="s">
        <v>0</v>
      </c>
      <c r="F73" s="7">
        <f>F74+F76+F77</f>
        <v>125.4</v>
      </c>
    </row>
    <row r="74" spans="1:6" ht="30" hidden="1" outlineLevel="6">
      <c r="A74" s="13" t="s">
        <v>228</v>
      </c>
      <c r="B74" s="10" t="s">
        <v>27</v>
      </c>
      <c r="C74" s="11" t="s">
        <v>78</v>
      </c>
      <c r="D74" s="11" t="s">
        <v>2</v>
      </c>
      <c r="E74" s="12" t="s">
        <v>28</v>
      </c>
      <c r="F74" s="7">
        <v>125.4</v>
      </c>
    </row>
    <row r="75" spans="1:6" ht="30" hidden="1" outlineLevel="6">
      <c r="A75" s="13" t="s">
        <v>228</v>
      </c>
      <c r="B75" s="10" t="s">
        <v>43</v>
      </c>
      <c r="C75" s="11" t="s">
        <v>78</v>
      </c>
      <c r="D75" s="11" t="s">
        <v>2</v>
      </c>
      <c r="E75" s="12" t="s">
        <v>28</v>
      </c>
      <c r="F75" s="7"/>
    </row>
    <row r="76" spans="1:6" ht="30" hidden="1" outlineLevel="6">
      <c r="A76" s="13" t="s">
        <v>228</v>
      </c>
      <c r="B76" s="10" t="s">
        <v>29</v>
      </c>
      <c r="C76" s="11" t="s">
        <v>78</v>
      </c>
      <c r="D76" s="11" t="s">
        <v>2</v>
      </c>
      <c r="E76" s="12" t="s">
        <v>28</v>
      </c>
      <c r="F76" s="7"/>
    </row>
    <row r="77" spans="1:6" ht="30" hidden="1" outlineLevel="6">
      <c r="A77" s="13" t="s">
        <v>228</v>
      </c>
      <c r="B77" s="10" t="s">
        <v>47</v>
      </c>
      <c r="C77" s="11" t="s">
        <v>78</v>
      </c>
      <c r="D77" s="11" t="s">
        <v>2</v>
      </c>
      <c r="E77" s="12" t="s">
        <v>28</v>
      </c>
      <c r="F77" s="7"/>
    </row>
    <row r="78" spans="1:6" ht="30" hidden="1" outlineLevel="2">
      <c r="A78" s="13" t="s">
        <v>229</v>
      </c>
      <c r="B78" s="10" t="s">
        <v>0</v>
      </c>
      <c r="C78" s="11" t="s">
        <v>30</v>
      </c>
      <c r="D78" s="11" t="s">
        <v>2</v>
      </c>
      <c r="E78" s="12" t="s">
        <v>0</v>
      </c>
      <c r="F78" s="4">
        <f>F79+F84</f>
        <v>590</v>
      </c>
    </row>
    <row r="79" spans="1:6" ht="60" hidden="1" outlineLevel="3">
      <c r="A79" s="13" t="s">
        <v>230</v>
      </c>
      <c r="B79" s="10" t="s">
        <v>0</v>
      </c>
      <c r="C79" s="11" t="s">
        <v>31</v>
      </c>
      <c r="D79" s="11" t="s">
        <v>2</v>
      </c>
      <c r="E79" s="12" t="s">
        <v>0</v>
      </c>
      <c r="F79" s="4">
        <f>F80+F82</f>
        <v>240</v>
      </c>
    </row>
    <row r="80" spans="1:6" ht="75" hidden="1" outlineLevel="3">
      <c r="A80" s="13" t="s">
        <v>231</v>
      </c>
      <c r="B80" s="10" t="s">
        <v>0</v>
      </c>
      <c r="C80" s="11" t="s">
        <v>89</v>
      </c>
      <c r="D80" s="11" t="s">
        <v>2</v>
      </c>
      <c r="E80" s="12" t="s">
        <v>32</v>
      </c>
      <c r="F80" s="4">
        <f>F81</f>
        <v>240</v>
      </c>
    </row>
    <row r="81" spans="1:6" ht="75" hidden="1" outlineLevel="6">
      <c r="A81" s="13" t="s">
        <v>232</v>
      </c>
      <c r="B81" s="10" t="s">
        <v>29</v>
      </c>
      <c r="C81" s="11" t="s">
        <v>87</v>
      </c>
      <c r="D81" s="11" t="s">
        <v>2</v>
      </c>
      <c r="E81" s="12" t="s">
        <v>32</v>
      </c>
      <c r="F81" s="7">
        <v>240</v>
      </c>
    </row>
    <row r="82" spans="1:6" ht="75" hidden="1" outlineLevel="6">
      <c r="A82" s="14" t="s">
        <v>233</v>
      </c>
      <c r="B82" s="10" t="s">
        <v>0</v>
      </c>
      <c r="C82" s="11" t="s">
        <v>53</v>
      </c>
      <c r="D82" s="11" t="s">
        <v>2</v>
      </c>
      <c r="E82" s="12" t="s">
        <v>60</v>
      </c>
      <c r="F82" s="19">
        <f>F83</f>
        <v>0</v>
      </c>
    </row>
    <row r="83" spans="1:6" ht="75" hidden="1" outlineLevel="6">
      <c r="A83" s="14" t="s">
        <v>234</v>
      </c>
      <c r="B83" s="10" t="s">
        <v>29</v>
      </c>
      <c r="C83" s="11" t="s">
        <v>105</v>
      </c>
      <c r="D83" s="11" t="s">
        <v>2</v>
      </c>
      <c r="E83" s="12" t="s">
        <v>60</v>
      </c>
      <c r="F83" s="7"/>
    </row>
    <row r="84" spans="1:6" ht="45" hidden="1" outlineLevel="3">
      <c r="A84" s="13" t="s">
        <v>288</v>
      </c>
      <c r="B84" s="10" t="s">
        <v>0</v>
      </c>
      <c r="C84" s="11" t="s">
        <v>33</v>
      </c>
      <c r="D84" s="11" t="s">
        <v>2</v>
      </c>
      <c r="E84" s="12" t="s">
        <v>35</v>
      </c>
      <c r="F84" s="4">
        <f>F85+F87</f>
        <v>350</v>
      </c>
    </row>
    <row r="85" spans="1:6" ht="30" hidden="1" outlineLevel="4">
      <c r="A85" s="13" t="s">
        <v>235</v>
      </c>
      <c r="B85" s="10" t="s">
        <v>0</v>
      </c>
      <c r="C85" s="11" t="s">
        <v>34</v>
      </c>
      <c r="D85" s="11" t="s">
        <v>2</v>
      </c>
      <c r="E85" s="12" t="s">
        <v>35</v>
      </c>
      <c r="F85" s="4">
        <f>F86</f>
        <v>315</v>
      </c>
    </row>
    <row r="86" spans="1:6" ht="45" hidden="1" outlineLevel="6">
      <c r="A86" s="13" t="s">
        <v>236</v>
      </c>
      <c r="B86" s="10" t="s">
        <v>29</v>
      </c>
      <c r="C86" s="11" t="s">
        <v>88</v>
      </c>
      <c r="D86" s="11" t="s">
        <v>2</v>
      </c>
      <c r="E86" s="12" t="s">
        <v>35</v>
      </c>
      <c r="F86" s="7">
        <v>315</v>
      </c>
    </row>
    <row r="87" spans="1:6" ht="75" hidden="1" outlineLevel="4">
      <c r="A87" s="13" t="s">
        <v>237</v>
      </c>
      <c r="B87" s="10" t="s">
        <v>0</v>
      </c>
      <c r="C87" s="11" t="s">
        <v>36</v>
      </c>
      <c r="D87" s="11" t="s">
        <v>2</v>
      </c>
      <c r="E87" s="12" t="s">
        <v>0</v>
      </c>
      <c r="F87" s="19">
        <f>F88</f>
        <v>35</v>
      </c>
    </row>
    <row r="88" spans="1:6" ht="60" hidden="1" outlineLevel="6">
      <c r="A88" s="13" t="s">
        <v>238</v>
      </c>
      <c r="B88" s="10" t="s">
        <v>29</v>
      </c>
      <c r="C88" s="11" t="s">
        <v>37</v>
      </c>
      <c r="D88" s="11" t="s">
        <v>2</v>
      </c>
      <c r="E88" s="12" t="s">
        <v>35</v>
      </c>
      <c r="F88" s="7">
        <v>35</v>
      </c>
    </row>
    <row r="89" spans="1:6" ht="15.75" hidden="1" outlineLevel="2">
      <c r="A89" s="13" t="s">
        <v>239</v>
      </c>
      <c r="B89" s="10" t="s">
        <v>0</v>
      </c>
      <c r="C89" s="11" t="s">
        <v>38</v>
      </c>
      <c r="D89" s="11" t="s">
        <v>2</v>
      </c>
      <c r="E89" s="12" t="s">
        <v>0</v>
      </c>
      <c r="F89" s="4">
        <f>F90</f>
        <v>35.4</v>
      </c>
    </row>
    <row r="90" spans="1:6" ht="90" hidden="1" outlineLevel="2">
      <c r="A90" s="13" t="s">
        <v>240</v>
      </c>
      <c r="B90" s="10" t="s">
        <v>0</v>
      </c>
      <c r="C90" s="11" t="s">
        <v>241</v>
      </c>
      <c r="D90" s="11" t="s">
        <v>2</v>
      </c>
      <c r="E90" s="12" t="s">
        <v>39</v>
      </c>
      <c r="F90" s="4">
        <f>F91</f>
        <v>35.4</v>
      </c>
    </row>
    <row r="91" spans="1:6" ht="105" hidden="1" outlineLevel="2">
      <c r="A91" s="13" t="s">
        <v>242</v>
      </c>
      <c r="B91" s="10" t="s">
        <v>29</v>
      </c>
      <c r="C91" s="11" t="s">
        <v>243</v>
      </c>
      <c r="D91" s="11" t="s">
        <v>2</v>
      </c>
      <c r="E91" s="12" t="s">
        <v>39</v>
      </c>
      <c r="F91" s="4">
        <v>35.4</v>
      </c>
    </row>
    <row r="92" spans="1:6" ht="15.75" hidden="1" outlineLevel="2">
      <c r="A92" s="13" t="s">
        <v>244</v>
      </c>
      <c r="B92" s="10" t="s">
        <v>0</v>
      </c>
      <c r="C92" s="11" t="s">
        <v>40</v>
      </c>
      <c r="D92" s="11" t="s">
        <v>2</v>
      </c>
      <c r="E92" s="12" t="s">
        <v>0</v>
      </c>
      <c r="F92" s="24"/>
    </row>
    <row r="93" spans="1:6" ht="15.75" hidden="1" outlineLevel="3">
      <c r="A93" s="14" t="s">
        <v>245</v>
      </c>
      <c r="B93" s="10" t="s">
        <v>0</v>
      </c>
      <c r="C93" s="11" t="s">
        <v>62</v>
      </c>
      <c r="D93" s="11" t="s">
        <v>2</v>
      </c>
      <c r="E93" s="12" t="s">
        <v>42</v>
      </c>
      <c r="F93" s="24"/>
    </row>
    <row r="94" spans="1:6" ht="30" hidden="1" outlineLevel="3">
      <c r="A94" s="14" t="s">
        <v>246</v>
      </c>
      <c r="B94" s="10" t="s">
        <v>27</v>
      </c>
      <c r="C94" s="11" t="s">
        <v>62</v>
      </c>
      <c r="D94" s="11" t="s">
        <v>2</v>
      </c>
      <c r="E94" s="12" t="s">
        <v>42</v>
      </c>
      <c r="F94" s="24"/>
    </row>
    <row r="95" spans="1:6" ht="30" hidden="1" outlineLevel="3">
      <c r="A95" s="14" t="s">
        <v>246</v>
      </c>
      <c r="B95" s="10" t="s">
        <v>43</v>
      </c>
      <c r="C95" s="11" t="s">
        <v>62</v>
      </c>
      <c r="D95" s="11" t="s">
        <v>2</v>
      </c>
      <c r="E95" s="12" t="s">
        <v>42</v>
      </c>
      <c r="F95" s="24"/>
    </row>
    <row r="96" spans="1:6" ht="30" hidden="1" outlineLevel="3">
      <c r="A96" s="18" t="s">
        <v>246</v>
      </c>
      <c r="B96" s="10" t="s">
        <v>29</v>
      </c>
      <c r="C96" s="11" t="s">
        <v>62</v>
      </c>
      <c r="D96" s="11" t="s">
        <v>2</v>
      </c>
      <c r="E96" s="12" t="s">
        <v>42</v>
      </c>
      <c r="F96" s="24"/>
    </row>
    <row r="97" spans="1:6" ht="15.75" hidden="1" outlineLevel="3">
      <c r="A97" s="18" t="s">
        <v>247</v>
      </c>
      <c r="B97" s="10" t="s">
        <v>0</v>
      </c>
      <c r="C97" s="11" t="s">
        <v>41</v>
      </c>
      <c r="D97" s="11" t="s">
        <v>2</v>
      </c>
      <c r="E97" s="12" t="s">
        <v>42</v>
      </c>
      <c r="F97" s="24"/>
    </row>
    <row r="98" spans="1:6" ht="15.75" hidden="1" outlineLevel="3">
      <c r="A98" s="13" t="s">
        <v>248</v>
      </c>
      <c r="B98" s="10" t="s">
        <v>27</v>
      </c>
      <c r="C98" s="11" t="s">
        <v>41</v>
      </c>
      <c r="D98" s="11" t="s">
        <v>2</v>
      </c>
      <c r="E98" s="12" t="s">
        <v>42</v>
      </c>
      <c r="F98" s="24">
        <f>F99</f>
        <v>0</v>
      </c>
    </row>
    <row r="99" spans="1:6" ht="15.75" hidden="1" outlineLevel="6">
      <c r="A99" s="13" t="s">
        <v>248</v>
      </c>
      <c r="B99" s="10" t="s">
        <v>29</v>
      </c>
      <c r="C99" s="11" t="s">
        <v>41</v>
      </c>
      <c r="D99" s="11" t="s">
        <v>2</v>
      </c>
      <c r="E99" s="12" t="s">
        <v>42</v>
      </c>
      <c r="F99" s="24"/>
    </row>
    <row r="100" spans="1:6" ht="23.25" customHeight="1" outlineLevel="6">
      <c r="A100" s="25" t="s">
        <v>249</v>
      </c>
      <c r="B100" s="26" t="s">
        <v>0</v>
      </c>
      <c r="C100" s="27" t="s">
        <v>45</v>
      </c>
      <c r="D100" s="27" t="s">
        <v>2</v>
      </c>
      <c r="E100" s="28" t="s">
        <v>0</v>
      </c>
      <c r="F100" s="8">
        <f>F101+F163+F166+F171+F174</f>
        <v>351764.16044999997</v>
      </c>
    </row>
    <row r="101" spans="1:6" ht="31.5" outlineLevel="6">
      <c r="A101" s="29" t="s">
        <v>250</v>
      </c>
      <c r="B101" s="5" t="s">
        <v>0</v>
      </c>
      <c r="C101" s="6" t="s">
        <v>46</v>
      </c>
      <c r="D101" s="6" t="s">
        <v>2</v>
      </c>
      <c r="E101" s="24" t="s">
        <v>159</v>
      </c>
      <c r="F101" s="2">
        <f>F102+F109+F129+F149</f>
        <v>351982.47433999996</v>
      </c>
    </row>
    <row r="102" spans="1:6" ht="31.5" outlineLevel="6">
      <c r="A102" s="30" t="s">
        <v>251</v>
      </c>
      <c r="B102" s="26" t="s">
        <v>0</v>
      </c>
      <c r="C102" s="27" t="s">
        <v>106</v>
      </c>
      <c r="D102" s="27" t="s">
        <v>2</v>
      </c>
      <c r="E102" s="28" t="s">
        <v>159</v>
      </c>
      <c r="F102" s="2">
        <f>F103+F105+F107</f>
        <v>81063.1</v>
      </c>
    </row>
    <row r="103" spans="1:6" ht="15.75" outlineLevel="2">
      <c r="A103" s="29" t="s">
        <v>252</v>
      </c>
      <c r="B103" s="5" t="s">
        <v>0</v>
      </c>
      <c r="C103" s="6" t="s">
        <v>107</v>
      </c>
      <c r="D103" s="6" t="s">
        <v>2</v>
      </c>
      <c r="E103" s="24" t="s">
        <v>159</v>
      </c>
      <c r="F103" s="2">
        <f>F104</f>
        <v>78615</v>
      </c>
    </row>
    <row r="104" spans="1:6" ht="31.5" outlineLevel="6">
      <c r="A104" s="3" t="s">
        <v>253</v>
      </c>
      <c r="B104" s="5" t="s">
        <v>43</v>
      </c>
      <c r="C104" s="6" t="s">
        <v>108</v>
      </c>
      <c r="D104" s="6" t="s">
        <v>2</v>
      </c>
      <c r="E104" s="24" t="s">
        <v>159</v>
      </c>
      <c r="F104" s="31">
        <v>78615</v>
      </c>
    </row>
    <row r="105" spans="1:6" ht="31.5" outlineLevel="6">
      <c r="A105" s="3" t="s">
        <v>316</v>
      </c>
      <c r="B105" s="5" t="s">
        <v>0</v>
      </c>
      <c r="C105" s="6" t="s">
        <v>317</v>
      </c>
      <c r="D105" s="6" t="s">
        <v>2</v>
      </c>
      <c r="E105" s="24" t="s">
        <v>159</v>
      </c>
      <c r="F105" s="31">
        <f>F106</f>
        <v>2107.5</v>
      </c>
    </row>
    <row r="106" spans="1:6" ht="31.5" outlineLevel="6">
      <c r="A106" s="3" t="s">
        <v>318</v>
      </c>
      <c r="B106" s="5" t="s">
        <v>43</v>
      </c>
      <c r="C106" s="6" t="s">
        <v>319</v>
      </c>
      <c r="D106" s="6" t="s">
        <v>2</v>
      </c>
      <c r="E106" s="24" t="s">
        <v>159</v>
      </c>
      <c r="F106" s="31">
        <f>307.9+952.2+847.4</f>
        <v>2107.5</v>
      </c>
    </row>
    <row r="107" spans="1:6" ht="94.5" outlineLevel="6">
      <c r="A107" s="48" t="s">
        <v>320</v>
      </c>
      <c r="B107" s="5" t="s">
        <v>0</v>
      </c>
      <c r="C107" s="6" t="s">
        <v>321</v>
      </c>
      <c r="D107" s="6" t="s">
        <v>2</v>
      </c>
      <c r="E107" s="24" t="s">
        <v>159</v>
      </c>
      <c r="F107" s="31">
        <f>F108</f>
        <v>340.6</v>
      </c>
    </row>
    <row r="108" spans="1:6" ht="94.5" outlineLevel="6">
      <c r="A108" s="48" t="s">
        <v>322</v>
      </c>
      <c r="B108" s="5" t="s">
        <v>43</v>
      </c>
      <c r="C108" s="6" t="s">
        <v>323</v>
      </c>
      <c r="D108" s="6" t="s">
        <v>2</v>
      </c>
      <c r="E108" s="24" t="s">
        <v>159</v>
      </c>
      <c r="F108" s="31">
        <v>340.6</v>
      </c>
    </row>
    <row r="109" spans="1:6" ht="31.5" outlineLevel="6">
      <c r="A109" s="30" t="s">
        <v>254</v>
      </c>
      <c r="B109" s="26" t="s">
        <v>0</v>
      </c>
      <c r="C109" s="27" t="s">
        <v>109</v>
      </c>
      <c r="D109" s="27" t="s">
        <v>2</v>
      </c>
      <c r="E109" s="28" t="s">
        <v>159</v>
      </c>
      <c r="F109" s="2">
        <f>F110+F112+F114+F116+F118+F120+F122+F124</f>
        <v>124097.919</v>
      </c>
    </row>
    <row r="110" spans="1:6" ht="84" customHeight="1" outlineLevel="6">
      <c r="A110" s="32" t="s">
        <v>255</v>
      </c>
      <c r="B110" s="5" t="s">
        <v>0</v>
      </c>
      <c r="C110" s="6" t="s">
        <v>110</v>
      </c>
      <c r="D110" s="6" t="s">
        <v>2</v>
      </c>
      <c r="E110" s="24" t="s">
        <v>159</v>
      </c>
      <c r="F110" s="41">
        <f>F111</f>
        <v>31172.329999999998</v>
      </c>
    </row>
    <row r="111" spans="1:6" ht="94.5" outlineLevel="6">
      <c r="A111" s="29" t="s">
        <v>256</v>
      </c>
      <c r="B111" s="5" t="s">
        <v>29</v>
      </c>
      <c r="C111" s="6" t="s">
        <v>111</v>
      </c>
      <c r="D111" s="6" t="s">
        <v>2</v>
      </c>
      <c r="E111" s="24" t="s">
        <v>159</v>
      </c>
      <c r="F111" s="31">
        <f>30686+511.927-25.597</f>
        <v>31172.329999999998</v>
      </c>
    </row>
    <row r="112" spans="1:6" ht="47.25" outlineLevel="6">
      <c r="A112" s="3" t="s">
        <v>257</v>
      </c>
      <c r="B112" s="5" t="s">
        <v>0</v>
      </c>
      <c r="C112" s="6" t="s">
        <v>142</v>
      </c>
      <c r="D112" s="6" t="s">
        <v>2</v>
      </c>
      <c r="E112" s="24" t="s">
        <v>159</v>
      </c>
      <c r="F112" s="41">
        <f>F113</f>
        <v>2065.8</v>
      </c>
    </row>
    <row r="113" spans="1:6" ht="63" outlineLevel="6">
      <c r="A113" s="29" t="s">
        <v>258</v>
      </c>
      <c r="B113" s="5" t="s">
        <v>27</v>
      </c>
      <c r="C113" s="6" t="s">
        <v>143</v>
      </c>
      <c r="D113" s="6" t="s">
        <v>2</v>
      </c>
      <c r="E113" s="24" t="s">
        <v>159</v>
      </c>
      <c r="F113" s="31">
        <v>2065.8</v>
      </c>
    </row>
    <row r="114" spans="1:6" ht="63" outlineLevel="6">
      <c r="A114" s="29" t="s">
        <v>296</v>
      </c>
      <c r="B114" s="5" t="s">
        <v>0</v>
      </c>
      <c r="C114" s="6" t="s">
        <v>294</v>
      </c>
      <c r="D114" s="6" t="s">
        <v>2</v>
      </c>
      <c r="E114" s="24" t="s">
        <v>159</v>
      </c>
      <c r="F114" s="41">
        <f>F115</f>
        <v>1292.1000000000001</v>
      </c>
    </row>
    <row r="115" spans="1:6" ht="63" outlineLevel="6">
      <c r="A115" s="29" t="s">
        <v>297</v>
      </c>
      <c r="B115" s="5" t="s">
        <v>27</v>
      </c>
      <c r="C115" s="6" t="s">
        <v>295</v>
      </c>
      <c r="D115" s="6" t="s">
        <v>2</v>
      </c>
      <c r="E115" s="24" t="s">
        <v>159</v>
      </c>
      <c r="F115" s="31">
        <f>1472.4-201.7+21.4</f>
        <v>1292.1000000000001</v>
      </c>
    </row>
    <row r="116" spans="1:6" ht="47.25" hidden="1" outlineLevel="6">
      <c r="A116" s="29" t="s">
        <v>259</v>
      </c>
      <c r="B116" s="5" t="s">
        <v>0</v>
      </c>
      <c r="C116" s="6" t="s">
        <v>149</v>
      </c>
      <c r="D116" s="6" t="s">
        <v>2</v>
      </c>
      <c r="E116" s="24" t="s">
        <v>159</v>
      </c>
      <c r="F116" s="41">
        <f>F117</f>
        <v>0</v>
      </c>
    </row>
    <row r="117" spans="1:6" ht="63" hidden="1" outlineLevel="6">
      <c r="A117" s="29" t="s">
        <v>260</v>
      </c>
      <c r="B117" s="5" t="s">
        <v>29</v>
      </c>
      <c r="C117" s="6" t="s">
        <v>150</v>
      </c>
      <c r="D117" s="6" t="s">
        <v>2</v>
      </c>
      <c r="E117" s="24" t="s">
        <v>159</v>
      </c>
      <c r="F117" s="31"/>
    </row>
    <row r="118" spans="1:6" ht="15.75" outlineLevel="6">
      <c r="A118" s="29" t="s">
        <v>261</v>
      </c>
      <c r="B118" s="5" t="s">
        <v>0</v>
      </c>
      <c r="C118" s="6" t="s">
        <v>134</v>
      </c>
      <c r="D118" s="6" t="s">
        <v>2</v>
      </c>
      <c r="E118" s="24" t="s">
        <v>159</v>
      </c>
      <c r="F118" s="41">
        <f>F119</f>
        <v>16.3</v>
      </c>
    </row>
    <row r="119" spans="1:6" ht="31.5">
      <c r="A119" s="29" t="s">
        <v>262</v>
      </c>
      <c r="B119" s="5" t="s">
        <v>29</v>
      </c>
      <c r="C119" s="6" t="s">
        <v>135</v>
      </c>
      <c r="D119" s="6" t="s">
        <v>2</v>
      </c>
      <c r="E119" s="24" t="s">
        <v>159</v>
      </c>
      <c r="F119" s="31">
        <v>16.3</v>
      </c>
    </row>
    <row r="120" spans="1:6" ht="47.25" hidden="1">
      <c r="A120" s="29" t="s">
        <v>263</v>
      </c>
      <c r="B120" s="5" t="s">
        <v>0</v>
      </c>
      <c r="C120" s="6" t="s">
        <v>264</v>
      </c>
      <c r="D120" s="6" t="s">
        <v>2</v>
      </c>
      <c r="E120" s="24" t="s">
        <v>159</v>
      </c>
      <c r="F120" s="41">
        <f>F121</f>
        <v>0</v>
      </c>
    </row>
    <row r="121" spans="1:6" ht="63" hidden="1">
      <c r="A121" s="29" t="s">
        <v>265</v>
      </c>
      <c r="B121" s="5" t="s">
        <v>29</v>
      </c>
      <c r="C121" s="6" t="s">
        <v>266</v>
      </c>
      <c r="D121" s="6" t="s">
        <v>2</v>
      </c>
      <c r="E121" s="24" t="s">
        <v>159</v>
      </c>
      <c r="F121" s="31">
        <v>0</v>
      </c>
    </row>
    <row r="122" spans="1:6" ht="78.75" hidden="1">
      <c r="A122" s="29" t="s">
        <v>151</v>
      </c>
      <c r="B122" s="5" t="s">
        <v>0</v>
      </c>
      <c r="C122" s="6" t="s">
        <v>128</v>
      </c>
      <c r="D122" s="6" t="s">
        <v>2</v>
      </c>
      <c r="E122" s="24" t="s">
        <v>159</v>
      </c>
      <c r="F122" s="41">
        <f>F123</f>
        <v>0</v>
      </c>
    </row>
    <row r="123" spans="1:6" ht="78.75" hidden="1">
      <c r="A123" s="29" t="s">
        <v>152</v>
      </c>
      <c r="B123" s="5" t="s">
        <v>29</v>
      </c>
      <c r="C123" s="6" t="s">
        <v>129</v>
      </c>
      <c r="D123" s="6" t="s">
        <v>2</v>
      </c>
      <c r="E123" s="24" t="s">
        <v>159</v>
      </c>
      <c r="F123" s="31">
        <v>0</v>
      </c>
    </row>
    <row r="124" spans="1:6" ht="15.75">
      <c r="A124" s="29" t="s">
        <v>267</v>
      </c>
      <c r="B124" s="5" t="s">
        <v>0</v>
      </c>
      <c r="C124" s="6" t="s">
        <v>126</v>
      </c>
      <c r="D124" s="6" t="s">
        <v>2</v>
      </c>
      <c r="E124" s="24" t="s">
        <v>159</v>
      </c>
      <c r="F124" s="45">
        <f>F125+F126+F127+F128</f>
        <v>89551.389</v>
      </c>
    </row>
    <row r="125" spans="1:6" ht="15.75">
      <c r="A125" s="29" t="s">
        <v>268</v>
      </c>
      <c r="B125" s="5" t="s">
        <v>27</v>
      </c>
      <c r="C125" s="6" t="s">
        <v>125</v>
      </c>
      <c r="D125" s="6" t="s">
        <v>2</v>
      </c>
      <c r="E125" s="24" t="s">
        <v>159</v>
      </c>
      <c r="F125" s="31">
        <f>151.2</f>
        <v>151.2</v>
      </c>
    </row>
    <row r="126" spans="1:6" ht="15.75">
      <c r="A126" s="29" t="s">
        <v>268</v>
      </c>
      <c r="B126" s="5" t="s">
        <v>43</v>
      </c>
      <c r="C126" s="6" t="s">
        <v>160</v>
      </c>
      <c r="D126" s="6" t="s">
        <v>2</v>
      </c>
      <c r="E126" s="24" t="s">
        <v>159</v>
      </c>
      <c r="F126" s="31">
        <f>80829+3957.7+275.4-494.4</f>
        <v>84567.7</v>
      </c>
    </row>
    <row r="127" spans="1:6" ht="15.75">
      <c r="A127" s="29" t="s">
        <v>268</v>
      </c>
      <c r="B127" s="5" t="s">
        <v>29</v>
      </c>
      <c r="C127" s="6" t="s">
        <v>125</v>
      </c>
      <c r="D127" s="6" t="s">
        <v>2</v>
      </c>
      <c r="E127" s="24" t="s">
        <v>159</v>
      </c>
      <c r="F127" s="31">
        <f>97.8+5896.134+110.7+35-5+130.2-2.5-65.7-0.275-97.8-1270.03</f>
        <v>4828.529</v>
      </c>
    </row>
    <row r="128" spans="1:6" ht="15.75">
      <c r="A128" s="29" t="s">
        <v>268</v>
      </c>
      <c r="B128" s="5" t="s">
        <v>47</v>
      </c>
      <c r="C128" s="6" t="s">
        <v>125</v>
      </c>
      <c r="D128" s="6" t="s">
        <v>2</v>
      </c>
      <c r="E128" s="24" t="s">
        <v>159</v>
      </c>
      <c r="F128" s="31">
        <f>5-1-0.04</f>
        <v>3.96</v>
      </c>
    </row>
    <row r="129" spans="1:6" ht="33">
      <c r="A129" s="35" t="s">
        <v>269</v>
      </c>
      <c r="B129" s="26" t="s">
        <v>0</v>
      </c>
      <c r="C129" s="27" t="s">
        <v>112</v>
      </c>
      <c r="D129" s="27" t="s">
        <v>2</v>
      </c>
      <c r="E129" s="28" t="s">
        <v>159</v>
      </c>
      <c r="F129" s="45">
        <f>F130+F134+F136+F138+F140+F142+F144+F146</f>
        <v>120633.7</v>
      </c>
    </row>
    <row r="130" spans="1:6" ht="31.5">
      <c r="A130" s="36" t="s">
        <v>270</v>
      </c>
      <c r="B130" s="5" t="s">
        <v>0</v>
      </c>
      <c r="C130" s="6" t="s">
        <v>115</v>
      </c>
      <c r="D130" s="6" t="s">
        <v>2</v>
      </c>
      <c r="E130" s="24" t="s">
        <v>159</v>
      </c>
      <c r="F130" s="45">
        <f>F131+F132+F133</f>
        <v>12760.7</v>
      </c>
    </row>
    <row r="131" spans="1:6" ht="47.25">
      <c r="A131" s="29" t="s">
        <v>271</v>
      </c>
      <c r="B131" s="5" t="s">
        <v>27</v>
      </c>
      <c r="C131" s="6" t="s">
        <v>116</v>
      </c>
      <c r="D131" s="6" t="s">
        <v>2</v>
      </c>
      <c r="E131" s="24" t="s">
        <v>159</v>
      </c>
      <c r="F131" s="31">
        <f>7.5+8997+0.036-400-1700.1</f>
        <v>6904.436</v>
      </c>
    </row>
    <row r="132" spans="1:6" ht="47.25">
      <c r="A132" s="29" t="s">
        <v>271</v>
      </c>
      <c r="B132" s="5" t="s">
        <v>43</v>
      </c>
      <c r="C132" s="6" t="s">
        <v>116</v>
      </c>
      <c r="D132" s="6" t="s">
        <v>2</v>
      </c>
      <c r="E132" s="24" t="s">
        <v>159</v>
      </c>
      <c r="F132" s="31">
        <v>2271</v>
      </c>
    </row>
    <row r="133" spans="1:6" ht="47.25">
      <c r="A133" s="29" t="s">
        <v>271</v>
      </c>
      <c r="B133" s="5" t="s">
        <v>29</v>
      </c>
      <c r="C133" s="6" t="s">
        <v>116</v>
      </c>
      <c r="D133" s="6" t="s">
        <v>2</v>
      </c>
      <c r="E133" s="24" t="s">
        <v>159</v>
      </c>
      <c r="F133" s="31">
        <f>339.5+845+377+0.2+615+5.8+1642+120+41.564-28.8+1.3-132.2-15.2-225.9</f>
        <v>3585.264</v>
      </c>
    </row>
    <row r="134" spans="1:6" ht="47.25">
      <c r="A134" s="29" t="s">
        <v>272</v>
      </c>
      <c r="B134" s="5" t="s">
        <v>0</v>
      </c>
      <c r="C134" s="6" t="s">
        <v>117</v>
      </c>
      <c r="D134" s="6" t="s">
        <v>2</v>
      </c>
      <c r="E134" s="24" t="s">
        <v>159</v>
      </c>
      <c r="F134" s="45">
        <f>F135</f>
        <v>2520.3</v>
      </c>
    </row>
    <row r="135" spans="1:6" ht="47.25">
      <c r="A135" s="29" t="s">
        <v>273</v>
      </c>
      <c r="B135" s="5" t="s">
        <v>27</v>
      </c>
      <c r="C135" s="6" t="s">
        <v>118</v>
      </c>
      <c r="D135" s="6" t="s">
        <v>2</v>
      </c>
      <c r="E135" s="24" t="s">
        <v>159</v>
      </c>
      <c r="F135" s="31">
        <f>3012-400-91.7</f>
        <v>2520.3</v>
      </c>
    </row>
    <row r="136" spans="1:6" ht="78.75">
      <c r="A136" s="29" t="s">
        <v>274</v>
      </c>
      <c r="B136" s="5" t="s">
        <v>0</v>
      </c>
      <c r="C136" s="6" t="s">
        <v>119</v>
      </c>
      <c r="D136" s="6" t="s">
        <v>2</v>
      </c>
      <c r="E136" s="24" t="s">
        <v>159</v>
      </c>
      <c r="F136" s="45">
        <f>F137</f>
        <v>391.80000000000007</v>
      </c>
    </row>
    <row r="137" spans="1:6" ht="78.75">
      <c r="A137" s="29" t="s">
        <v>275</v>
      </c>
      <c r="B137" s="5" t="s">
        <v>27</v>
      </c>
      <c r="C137" s="6" t="s">
        <v>120</v>
      </c>
      <c r="D137" s="6" t="s">
        <v>2</v>
      </c>
      <c r="E137" s="24" t="s">
        <v>159</v>
      </c>
      <c r="F137" s="31">
        <f>626.2-180-54.4</f>
        <v>391.80000000000007</v>
      </c>
    </row>
    <row r="138" spans="1:6" ht="63">
      <c r="A138" s="3" t="s">
        <v>276</v>
      </c>
      <c r="B138" s="5" t="s">
        <v>0</v>
      </c>
      <c r="C138" s="6" t="s">
        <v>121</v>
      </c>
      <c r="D138" s="6" t="s">
        <v>2</v>
      </c>
      <c r="E138" s="24" t="s">
        <v>159</v>
      </c>
      <c r="F138" s="41">
        <f>F139</f>
        <v>2042.0999999999995</v>
      </c>
    </row>
    <row r="139" spans="1:6" ht="63">
      <c r="A139" s="3" t="s">
        <v>277</v>
      </c>
      <c r="B139" s="5" t="s">
        <v>29</v>
      </c>
      <c r="C139" s="6" t="s">
        <v>122</v>
      </c>
      <c r="D139" s="6" t="s">
        <v>2</v>
      </c>
      <c r="E139" s="24" t="s">
        <v>159</v>
      </c>
      <c r="F139" s="31">
        <f>5514.7-787.8-2684.8</f>
        <v>2042.0999999999995</v>
      </c>
    </row>
    <row r="140" spans="1:6" ht="47.25" hidden="1">
      <c r="A140" s="29" t="s">
        <v>278</v>
      </c>
      <c r="B140" s="5" t="s">
        <v>0</v>
      </c>
      <c r="C140" s="6" t="s">
        <v>113</v>
      </c>
      <c r="D140" s="6" t="s">
        <v>2</v>
      </c>
      <c r="E140" s="24" t="s">
        <v>159</v>
      </c>
      <c r="F140" s="41">
        <f>F141</f>
        <v>0</v>
      </c>
    </row>
    <row r="141" spans="1:6" ht="47.25" hidden="1">
      <c r="A141" s="29" t="s">
        <v>279</v>
      </c>
      <c r="B141" s="5" t="s">
        <v>43</v>
      </c>
      <c r="C141" s="6" t="s">
        <v>114</v>
      </c>
      <c r="D141" s="6" t="s">
        <v>2</v>
      </c>
      <c r="E141" s="24" t="s">
        <v>159</v>
      </c>
      <c r="F141" s="31">
        <f>1763-1763</f>
        <v>0</v>
      </c>
    </row>
    <row r="142" spans="1:6" ht="63">
      <c r="A142" s="29" t="s">
        <v>280</v>
      </c>
      <c r="B142" s="5" t="s">
        <v>0</v>
      </c>
      <c r="C142" s="6" t="s">
        <v>292</v>
      </c>
      <c r="D142" s="6" t="s">
        <v>2</v>
      </c>
      <c r="E142" s="24" t="s">
        <v>159</v>
      </c>
      <c r="F142" s="41">
        <f>F143</f>
        <v>8</v>
      </c>
    </row>
    <row r="143" spans="1:6" ht="63">
      <c r="A143" s="29" t="s">
        <v>281</v>
      </c>
      <c r="B143" s="5" t="s">
        <v>29</v>
      </c>
      <c r="C143" s="6" t="s">
        <v>130</v>
      </c>
      <c r="D143" s="6" t="s">
        <v>2</v>
      </c>
      <c r="E143" s="24" t="s">
        <v>159</v>
      </c>
      <c r="F143" s="31">
        <v>8</v>
      </c>
    </row>
    <row r="144" spans="1:6" ht="31.5">
      <c r="A144" s="29" t="s">
        <v>289</v>
      </c>
      <c r="B144" s="5" t="s">
        <v>0</v>
      </c>
      <c r="C144" s="6" t="s">
        <v>293</v>
      </c>
      <c r="D144" s="6" t="s">
        <v>2</v>
      </c>
      <c r="E144" s="24" t="s">
        <v>159</v>
      </c>
      <c r="F144" s="41">
        <f>F145</f>
        <v>229.89999999999998</v>
      </c>
    </row>
    <row r="145" spans="1:6" ht="28.5" customHeight="1">
      <c r="A145" s="29" t="s">
        <v>290</v>
      </c>
      <c r="B145" s="5" t="s">
        <v>29</v>
      </c>
      <c r="C145" s="6" t="s">
        <v>291</v>
      </c>
      <c r="D145" s="6" t="s">
        <v>2</v>
      </c>
      <c r="E145" s="24" t="s">
        <v>159</v>
      </c>
      <c r="F145" s="31">
        <f>217.7+12.2</f>
        <v>229.89999999999998</v>
      </c>
    </row>
    <row r="146" spans="1:6" ht="15.75">
      <c r="A146" s="3" t="s">
        <v>282</v>
      </c>
      <c r="B146" s="5" t="s">
        <v>0</v>
      </c>
      <c r="C146" s="6" t="s">
        <v>123</v>
      </c>
      <c r="D146" s="6" t="s">
        <v>2</v>
      </c>
      <c r="E146" s="24" t="s">
        <v>159</v>
      </c>
      <c r="F146" s="41">
        <f>F147+F148</f>
        <v>102680.9</v>
      </c>
    </row>
    <row r="147" spans="1:6" ht="15.75">
      <c r="A147" s="3" t="s">
        <v>283</v>
      </c>
      <c r="B147" s="5" t="s">
        <v>27</v>
      </c>
      <c r="C147" s="6" t="s">
        <v>124</v>
      </c>
      <c r="D147" s="6" t="s">
        <v>2</v>
      </c>
      <c r="E147" s="24" t="s">
        <v>159</v>
      </c>
      <c r="F147" s="31">
        <f>71068+9203.7+2182+766.8+2083-417.9+139+7.7-594+44.2</f>
        <v>84482.5</v>
      </c>
    </row>
    <row r="148" spans="1:6" ht="15.75">
      <c r="A148" s="3" t="s">
        <v>283</v>
      </c>
      <c r="B148" s="5" t="s">
        <v>29</v>
      </c>
      <c r="C148" s="6" t="s">
        <v>124</v>
      </c>
      <c r="D148" s="6" t="s">
        <v>2</v>
      </c>
      <c r="E148" s="24" t="s">
        <v>44</v>
      </c>
      <c r="F148" s="31">
        <f>13777.7+1720.7+2700</f>
        <v>18198.4</v>
      </c>
    </row>
    <row r="149" spans="1:6" ht="15.75">
      <c r="A149" s="33" t="s">
        <v>48</v>
      </c>
      <c r="B149" s="26" t="s">
        <v>0</v>
      </c>
      <c r="C149" s="27" t="s">
        <v>157</v>
      </c>
      <c r="D149" s="27" t="s">
        <v>2</v>
      </c>
      <c r="E149" s="28" t="s">
        <v>159</v>
      </c>
      <c r="F149" s="41">
        <f>F150+F153+F157+F159</f>
        <v>26187.755340000003</v>
      </c>
    </row>
    <row r="150" spans="1:6" ht="63">
      <c r="A150" s="3" t="s">
        <v>303</v>
      </c>
      <c r="B150" s="5" t="s">
        <v>0</v>
      </c>
      <c r="C150" s="6" t="s">
        <v>132</v>
      </c>
      <c r="D150" s="6" t="s">
        <v>2</v>
      </c>
      <c r="E150" s="24" t="s">
        <v>159</v>
      </c>
      <c r="F150" s="41">
        <f>F151+F152</f>
        <v>236.82034</v>
      </c>
    </row>
    <row r="151" spans="1:6" ht="78.75">
      <c r="A151" s="3" t="s">
        <v>302</v>
      </c>
      <c r="B151" s="5" t="s">
        <v>43</v>
      </c>
      <c r="C151" s="6" t="s">
        <v>131</v>
      </c>
      <c r="D151" s="6" t="s">
        <v>2</v>
      </c>
      <c r="E151" s="24" t="s">
        <v>159</v>
      </c>
      <c r="F151" s="31">
        <f>210.69834+21.16</f>
        <v>231.85834</v>
      </c>
    </row>
    <row r="152" spans="1:6" ht="78.75">
      <c r="A152" s="3" t="s">
        <v>302</v>
      </c>
      <c r="B152" s="5" t="s">
        <v>29</v>
      </c>
      <c r="C152" s="6" t="s">
        <v>131</v>
      </c>
      <c r="D152" s="6" t="s">
        <v>2</v>
      </c>
      <c r="E152" s="24" t="s">
        <v>159</v>
      </c>
      <c r="F152" s="31">
        <f>10.11-5.148</f>
        <v>4.962</v>
      </c>
    </row>
    <row r="153" spans="1:6" ht="78.75">
      <c r="A153" s="3" t="s">
        <v>301</v>
      </c>
      <c r="B153" s="5" t="s">
        <v>0</v>
      </c>
      <c r="C153" s="6" t="s">
        <v>299</v>
      </c>
      <c r="D153" s="6" t="s">
        <v>2</v>
      </c>
      <c r="E153" s="24" t="s">
        <v>159</v>
      </c>
      <c r="F153" s="45">
        <f>F154</f>
        <v>2312.1000000000004</v>
      </c>
    </row>
    <row r="154" spans="1:6" ht="78.75">
      <c r="A154" s="3" t="s">
        <v>300</v>
      </c>
      <c r="B154" s="5" t="s">
        <v>27</v>
      </c>
      <c r="C154" s="6" t="s">
        <v>298</v>
      </c>
      <c r="D154" s="6" t="s">
        <v>2</v>
      </c>
      <c r="E154" s="24" t="s">
        <v>159</v>
      </c>
      <c r="F154" s="31">
        <f>0+2161.3+150.8</f>
        <v>2312.1000000000004</v>
      </c>
    </row>
    <row r="155" spans="1:6" ht="15.75" hidden="1">
      <c r="A155" s="3"/>
      <c r="B155" s="5"/>
      <c r="C155" s="6"/>
      <c r="D155" s="6"/>
      <c r="E155" s="24"/>
      <c r="F155" s="31"/>
    </row>
    <row r="156" spans="1:6" ht="15.75" hidden="1">
      <c r="A156" s="3"/>
      <c r="B156" s="5"/>
      <c r="C156" s="6"/>
      <c r="D156" s="6"/>
      <c r="E156" s="24"/>
      <c r="F156" s="31"/>
    </row>
    <row r="157" spans="1:6" ht="31.5">
      <c r="A157" s="3" t="s">
        <v>304</v>
      </c>
      <c r="B157" s="5" t="s">
        <v>0</v>
      </c>
      <c r="C157" s="6" t="s">
        <v>155</v>
      </c>
      <c r="D157" s="6" t="s">
        <v>2</v>
      </c>
      <c r="E157" s="24" t="s">
        <v>159</v>
      </c>
      <c r="F157" s="41">
        <f>F158</f>
        <v>7008.6</v>
      </c>
    </row>
    <row r="158" spans="1:6" ht="47.25">
      <c r="A158" s="3" t="s">
        <v>305</v>
      </c>
      <c r="B158" s="5" t="s">
        <v>29</v>
      </c>
      <c r="C158" s="6" t="s">
        <v>156</v>
      </c>
      <c r="D158" s="6" t="s">
        <v>2</v>
      </c>
      <c r="E158" s="24" t="s">
        <v>159</v>
      </c>
      <c r="F158" s="31">
        <v>7008.6</v>
      </c>
    </row>
    <row r="159" spans="1:6" ht="15.75">
      <c r="A159" s="3" t="s">
        <v>306</v>
      </c>
      <c r="B159" s="5" t="s">
        <v>0</v>
      </c>
      <c r="C159" s="6" t="s">
        <v>154</v>
      </c>
      <c r="D159" s="6" t="s">
        <v>2</v>
      </c>
      <c r="E159" s="24" t="s">
        <v>159</v>
      </c>
      <c r="F159" s="45">
        <f>F160+F161+F162</f>
        <v>16630.235</v>
      </c>
    </row>
    <row r="160" spans="1:6" ht="30.75" customHeight="1">
      <c r="A160" s="3" t="s">
        <v>307</v>
      </c>
      <c r="B160" s="5" t="s">
        <v>43</v>
      </c>
      <c r="C160" s="6" t="s">
        <v>133</v>
      </c>
      <c r="D160" s="6" t="s">
        <v>2</v>
      </c>
      <c r="E160" s="24" t="s">
        <v>159</v>
      </c>
      <c r="F160" s="46">
        <v>1844</v>
      </c>
    </row>
    <row r="161" spans="1:6" ht="31.5">
      <c r="A161" s="3" t="s">
        <v>307</v>
      </c>
      <c r="B161" s="5" t="s">
        <v>29</v>
      </c>
      <c r="C161" s="6" t="s">
        <v>133</v>
      </c>
      <c r="D161" s="6" t="s">
        <v>2</v>
      </c>
      <c r="E161" s="24" t="s">
        <v>159</v>
      </c>
      <c r="F161" s="46">
        <f>2133.8+11872.3+780.135</f>
        <v>14786.234999999999</v>
      </c>
    </row>
    <row r="162" spans="1:6" ht="31.5" hidden="1">
      <c r="A162" s="3" t="s">
        <v>158</v>
      </c>
      <c r="B162" s="5" t="s">
        <v>29</v>
      </c>
      <c r="C162" s="6" t="s">
        <v>133</v>
      </c>
      <c r="D162" s="6" t="s">
        <v>2</v>
      </c>
      <c r="E162" s="24" t="s">
        <v>159</v>
      </c>
      <c r="F162" s="31"/>
    </row>
    <row r="163" spans="1:6" ht="25.5" hidden="1">
      <c r="A163" s="37" t="s">
        <v>102</v>
      </c>
      <c r="B163" s="26" t="s">
        <v>0</v>
      </c>
      <c r="C163" s="27" t="s">
        <v>95</v>
      </c>
      <c r="D163" s="27" t="s">
        <v>2</v>
      </c>
      <c r="E163" s="28" t="s">
        <v>42</v>
      </c>
      <c r="F163" s="31"/>
    </row>
    <row r="164" spans="1:6" ht="26.25" hidden="1">
      <c r="A164" s="38" t="s">
        <v>101</v>
      </c>
      <c r="B164" s="5" t="s">
        <v>0</v>
      </c>
      <c r="C164" s="6" t="s">
        <v>97</v>
      </c>
      <c r="D164" s="6" t="s">
        <v>2</v>
      </c>
      <c r="E164" s="24" t="s">
        <v>42</v>
      </c>
      <c r="F164" s="31"/>
    </row>
    <row r="165" spans="1:6" ht="26.25" hidden="1">
      <c r="A165" s="38" t="s">
        <v>96</v>
      </c>
      <c r="B165" s="5" t="s">
        <v>29</v>
      </c>
      <c r="C165" s="6" t="s">
        <v>97</v>
      </c>
      <c r="D165" s="6" t="s">
        <v>2</v>
      </c>
      <c r="E165" s="24" t="s">
        <v>42</v>
      </c>
      <c r="F165" s="31"/>
    </row>
    <row r="166" spans="1:6" ht="15.75" hidden="1">
      <c r="A166" s="39" t="s">
        <v>49</v>
      </c>
      <c r="B166" s="26" t="s">
        <v>0</v>
      </c>
      <c r="C166" s="27" t="s">
        <v>50</v>
      </c>
      <c r="D166" s="27" t="s">
        <v>2</v>
      </c>
      <c r="E166" s="28" t="s">
        <v>159</v>
      </c>
      <c r="F166" s="47">
        <f>F167</f>
        <v>0</v>
      </c>
    </row>
    <row r="167" spans="1:6" ht="31.5" hidden="1">
      <c r="A167" s="29" t="s">
        <v>72</v>
      </c>
      <c r="B167" s="5" t="s">
        <v>0</v>
      </c>
      <c r="C167" s="6" t="s">
        <v>51</v>
      </c>
      <c r="D167" s="6" t="s">
        <v>2</v>
      </c>
      <c r="E167" s="24" t="s">
        <v>159</v>
      </c>
      <c r="F167" s="41">
        <f>F168+F169+F170</f>
        <v>0</v>
      </c>
    </row>
    <row r="168" spans="1:6" ht="51" hidden="1">
      <c r="A168" s="39" t="s">
        <v>94</v>
      </c>
      <c r="B168" s="5" t="s">
        <v>29</v>
      </c>
      <c r="C168" s="6" t="s">
        <v>93</v>
      </c>
      <c r="D168" s="6" t="s">
        <v>2</v>
      </c>
      <c r="E168" s="24" t="s">
        <v>159</v>
      </c>
      <c r="F168" s="41"/>
    </row>
    <row r="169" spans="1:6" ht="31.5" hidden="1">
      <c r="A169" s="29" t="s">
        <v>72</v>
      </c>
      <c r="B169" s="5" t="s">
        <v>27</v>
      </c>
      <c r="C169" s="6" t="s">
        <v>92</v>
      </c>
      <c r="D169" s="6" t="s">
        <v>2</v>
      </c>
      <c r="E169" s="24" t="s">
        <v>159</v>
      </c>
      <c r="F169" s="31"/>
    </row>
    <row r="170" spans="1:6" ht="31.5" hidden="1">
      <c r="A170" s="29" t="s">
        <v>72</v>
      </c>
      <c r="B170" s="5" t="s">
        <v>29</v>
      </c>
      <c r="C170" s="6" t="s">
        <v>92</v>
      </c>
      <c r="D170" s="6" t="s">
        <v>2</v>
      </c>
      <c r="E170" s="24" t="s">
        <v>42</v>
      </c>
      <c r="F170" s="31"/>
    </row>
    <row r="171" spans="1:6" ht="63.75" customHeight="1">
      <c r="A171" s="40" t="s">
        <v>148</v>
      </c>
      <c r="B171" s="26" t="s">
        <v>0</v>
      </c>
      <c r="C171" s="27" t="s">
        <v>71</v>
      </c>
      <c r="D171" s="27" t="s">
        <v>2</v>
      </c>
      <c r="E171" s="28" t="s">
        <v>0</v>
      </c>
      <c r="F171" s="41">
        <f>F172+F173</f>
        <v>4.02341</v>
      </c>
    </row>
    <row r="172" spans="1:6" ht="66" customHeight="1">
      <c r="A172" s="42" t="s">
        <v>312</v>
      </c>
      <c r="B172" s="5" t="s">
        <v>43</v>
      </c>
      <c r="C172" s="6" t="s">
        <v>313</v>
      </c>
      <c r="D172" s="6" t="s">
        <v>2</v>
      </c>
      <c r="E172" s="24" t="s">
        <v>44</v>
      </c>
      <c r="F172" s="31">
        <v>0.941</v>
      </c>
    </row>
    <row r="173" spans="1:6" ht="63">
      <c r="A173" s="42" t="s">
        <v>308</v>
      </c>
      <c r="B173" s="5" t="s">
        <v>29</v>
      </c>
      <c r="C173" s="6" t="s">
        <v>144</v>
      </c>
      <c r="D173" s="6" t="s">
        <v>2</v>
      </c>
      <c r="E173" s="24" t="s">
        <v>159</v>
      </c>
      <c r="F173" s="31">
        <v>3.08241</v>
      </c>
    </row>
    <row r="174" spans="1:6" ht="39">
      <c r="A174" s="40" t="s">
        <v>311</v>
      </c>
      <c r="B174" s="26" t="s">
        <v>0</v>
      </c>
      <c r="C174" s="27" t="s">
        <v>74</v>
      </c>
      <c r="D174" s="27" t="s">
        <v>2</v>
      </c>
      <c r="E174" s="28" t="s">
        <v>0</v>
      </c>
      <c r="F174" s="41">
        <f>F175+F176+F177+F178+F179+F180</f>
        <v>-222.33729999999997</v>
      </c>
    </row>
    <row r="175" spans="1:6" ht="47.25">
      <c r="A175" s="42" t="s">
        <v>315</v>
      </c>
      <c r="B175" s="5" t="s">
        <v>43</v>
      </c>
      <c r="C175" s="6" t="s">
        <v>314</v>
      </c>
      <c r="D175" s="6" t="s">
        <v>2</v>
      </c>
      <c r="E175" s="24" t="s">
        <v>44</v>
      </c>
      <c r="F175" s="31">
        <v>-0.941</v>
      </c>
    </row>
    <row r="176" spans="1:6" ht="63">
      <c r="A176" s="42" t="s">
        <v>309</v>
      </c>
      <c r="B176" s="5" t="s">
        <v>29</v>
      </c>
      <c r="C176" s="6" t="s">
        <v>146</v>
      </c>
      <c r="D176" s="6" t="s">
        <v>2</v>
      </c>
      <c r="E176" s="24" t="s">
        <v>159</v>
      </c>
      <c r="F176" s="31">
        <v>-0.507</v>
      </c>
    </row>
    <row r="177" spans="1:6" ht="63">
      <c r="A177" s="42" t="s">
        <v>147</v>
      </c>
      <c r="B177" s="5" t="s">
        <v>27</v>
      </c>
      <c r="C177" s="6" t="s">
        <v>145</v>
      </c>
      <c r="D177" s="6" t="s">
        <v>2</v>
      </c>
      <c r="E177" s="24" t="s">
        <v>159</v>
      </c>
      <c r="F177" s="31">
        <v>-114.0309</v>
      </c>
    </row>
    <row r="178" spans="1:6" ht="63">
      <c r="A178" s="42" t="s">
        <v>147</v>
      </c>
      <c r="B178" s="5" t="s">
        <v>43</v>
      </c>
      <c r="C178" s="6" t="s">
        <v>145</v>
      </c>
      <c r="D178" s="6" t="s">
        <v>2</v>
      </c>
      <c r="E178" s="24" t="s">
        <v>44</v>
      </c>
      <c r="F178" s="31">
        <v>-39.19611</v>
      </c>
    </row>
    <row r="179" spans="1:6" ht="47.25">
      <c r="A179" s="42" t="s">
        <v>310</v>
      </c>
      <c r="B179" s="5" t="s">
        <v>29</v>
      </c>
      <c r="C179" s="6" t="s">
        <v>145</v>
      </c>
      <c r="D179" s="6" t="s">
        <v>2</v>
      </c>
      <c r="E179" s="24" t="s">
        <v>44</v>
      </c>
      <c r="F179" s="31">
        <f>-29.064-38.59829</f>
        <v>-67.66229</v>
      </c>
    </row>
    <row r="180" spans="1:6" ht="39" hidden="1">
      <c r="A180" s="40" t="s">
        <v>73</v>
      </c>
      <c r="B180" s="5" t="s">
        <v>47</v>
      </c>
      <c r="C180" s="6" t="s">
        <v>75</v>
      </c>
      <c r="D180" s="6" t="s">
        <v>2</v>
      </c>
      <c r="E180" s="24" t="s">
        <v>44</v>
      </c>
      <c r="F180" s="34"/>
    </row>
    <row r="181" spans="1:6" ht="21" customHeight="1">
      <c r="A181" s="49" t="s">
        <v>284</v>
      </c>
      <c r="B181" s="49"/>
      <c r="C181" s="49"/>
      <c r="D181" s="49"/>
      <c r="E181" s="49"/>
      <c r="F181" s="2">
        <f>F8+F100</f>
        <v>414813.28644999996</v>
      </c>
    </row>
  </sheetData>
  <sheetProtection/>
  <mergeCells count="8">
    <mergeCell ref="A181:E181"/>
    <mergeCell ref="F6:F7"/>
    <mergeCell ref="B2:F2"/>
    <mergeCell ref="A3:F3"/>
    <mergeCell ref="A4:F4"/>
    <mergeCell ref="A5:F5"/>
    <mergeCell ref="A6:A7"/>
    <mergeCell ref="B6:E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2020-12-23T14:59:30Z</cp:lastPrinted>
  <dcterms:created xsi:type="dcterms:W3CDTF">2010-02-25T12:00:46Z</dcterms:created>
  <dcterms:modified xsi:type="dcterms:W3CDTF">2020-12-23T15:09:19Z</dcterms:modified>
  <cp:category/>
  <cp:version/>
  <cp:contentType/>
  <cp:contentStatus/>
</cp:coreProperties>
</file>